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4. - LIMPO MONDO j.d.o.o. Vinkuran (St 133-2026)\Tablica prijavljenih tražbina uz prijave tražbina\"/>
    </mc:Choice>
  </mc:AlternateContent>
  <xr:revisionPtr revIDLastSave="0" documentId="13_ncr:1_{0DB9CCAB-C825-4C74-BDEE-B7EAC5186ECE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9" i="1" l="1"/>
  <c r="L29" i="1" s="1"/>
  <c r="N43" i="1"/>
  <c r="N42" i="1"/>
  <c r="L42" i="1" s="1"/>
  <c r="N23" i="1"/>
  <c r="L23" i="1" s="1"/>
  <c r="L22" i="1" l="1"/>
  <c r="N41" i="1" l="1"/>
  <c r="L41" i="1" s="1"/>
  <c r="N35" i="1" l="1"/>
  <c r="L35" i="1" s="1"/>
  <c r="L13" i="1" l="1"/>
  <c r="H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<sst xmlns="http://schemas.openxmlformats.org/spreadsheetml/2006/main" count="197" uniqueCount="156">
  <si>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</si>
  <si>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</si>
  <si>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</si>
  <si>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</si>
  <si>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</si>
  <si>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</si>
  <si>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</si>
  <si>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</si>
  <si>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</si>
  <si>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</si>
  <si>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</si>
  <si>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</si>
  <si>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</si>
  <si>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</si>
  <si>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</si>
  <si>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</si>
  <si>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</si>
  <si>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</si>
  <si>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</si>
  <si>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</si>
  <si>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</si>
  <si>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</si>
  <si>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</si>
  <si>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</si>
  <si>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</si>
  <si>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</si>
  <si>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</si>
  <si>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</si>
  <si>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</si>
  <si>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</si>
  <si>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</si>
  <si>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</si>
  <si>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</si>
  <si>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034-011/26-10/14</t>
  </si>
  <si>
    <t>St-133/2026</t>
  </si>
  <si>
    <t>LIMPO MONDO j.d.o.o. Vinkuran</t>
  </si>
  <si>
    <t>72193819395</t>
  </si>
  <si>
    <t xml:space="preserve">Cota 45, 52100 Vinkuran           </t>
  </si>
  <si>
    <t>14.05.2026.</t>
  </si>
  <si>
    <t>00306438410</t>
  </si>
  <si>
    <t>72594208197</t>
  </si>
  <si>
    <t>76674680107</t>
  </si>
  <si>
    <t>22694857747</t>
  </si>
  <si>
    <t>63073332379</t>
  </si>
  <si>
    <t>74964279599</t>
  </si>
  <si>
    <t>I. VEM d.o.o.</t>
  </si>
  <si>
    <t>27759560625</t>
  </si>
  <si>
    <t>INA-INDUSTRIJA
NAFTE, d.d.</t>
  </si>
  <si>
    <t>29471249755</t>
  </si>
  <si>
    <t>18683136487</t>
  </si>
  <si>
    <t>75550985023</t>
  </si>
  <si>
    <t>PBZ - LEASING D.O.O.</t>
  </si>
  <si>
    <t>DA</t>
  </si>
  <si>
    <t>Ulica Divka Budaka 1/D, 10123 Zagreb,</t>
  </si>
  <si>
    <t xml:space="preserve">Pula, Vodnjanska cesta 14, </t>
  </si>
  <si>
    <t>BAUHAUS-ZAGREB, komanditno društvo za trgovinu i usluge</t>
  </si>
  <si>
    <t>BINA - ISTRA d.d.</t>
  </si>
  <si>
    <t>29524210204</t>
  </si>
  <si>
    <t>Vrtni put 1, 10135 Zagreb</t>
  </si>
  <si>
    <t>A1 Hrvatska d.o.o.</t>
  </si>
  <si>
    <t>AI STUDIO d.o.o.</t>
  </si>
  <si>
    <t>83247361073</t>
  </si>
  <si>
    <t>54735957563</t>
  </si>
  <si>
    <t>LAKOVIĆ ZVJEZDAN, vl. obrta AUTOPRAONA ŠIJANA - VELI VRH</t>
  </si>
  <si>
    <t>71642207963</t>
  </si>
  <si>
    <t>Ulica Velimira Škorpika 27, 10090 Zagreb</t>
  </si>
  <si>
    <t>13439120211</t>
  </si>
  <si>
    <t>Zrinščak 57, 52420 Lupoglav</t>
  </si>
  <si>
    <t>BISTRO KLAUDIA d.o.o.</t>
  </si>
  <si>
    <t>Indije 94, 52100 Banjole</t>
  </si>
  <si>
    <t>Coral Croatia d.o.o.</t>
  </si>
  <si>
    <t>Ulica Pere Budmanija 5, 10000 Zagreb</t>
  </si>
  <si>
    <t>EOS MATRIX d.o.o.</t>
  </si>
  <si>
    <t>Horvatova 82, 10000 Zagreb</t>
  </si>
  <si>
    <t>EUROHERC osiguranje d.d.</t>
  </si>
  <si>
    <t>Ulica grada Vukovara 282, 10000 Zagreb</t>
  </si>
  <si>
    <t>HEP - Opskrba d.o.o.</t>
  </si>
  <si>
    <t>Ulica grada Vukovara 37, 10000 Zagreb</t>
  </si>
  <si>
    <t>TRG I. ISTARSKE BRIGADE - PIAZZA DELLA I BRIGATA ISTRIANA 10, 52100 Pula</t>
  </si>
  <si>
    <t>Avenija Većeslava Holjevca 10, 10020 Zagreb</t>
  </si>
  <si>
    <t>Ulica Dragojla
Kušlana 27, 10000 Zagreb</t>
  </si>
  <si>
    <t>52022283876</t>
  </si>
  <si>
    <t>Info financije d.o.o.</t>
  </si>
  <si>
    <t>Kik Textilien und Non-Food d.o.o.</t>
  </si>
  <si>
    <t>Zaprešićka ulica 2, 10290 Jablanovec</t>
  </si>
  <si>
    <t>REPUBLIKA HRVATSKA MINISTARSTVO FINANCIJA</t>
  </si>
  <si>
    <t>Katančićeva 5, 10000 Zagreb</t>
  </si>
  <si>
    <t>PETROL d.o.o.</t>
  </si>
  <si>
    <t>Savska Opatovina 36, 10090 Zagreb</t>
  </si>
  <si>
    <t>73660371074</t>
  </si>
  <si>
    <t>PEVEX d.d.</t>
  </si>
  <si>
    <t>Savska cesta 84, 10360 Sesvete</t>
  </si>
  <si>
    <t>92510683607</t>
  </si>
  <si>
    <t>Radnička 30, 51000 Rijeka</t>
  </si>
  <si>
    <t>PLODINE d.d.</t>
  </si>
  <si>
    <t>PULA PARKING d.o.o.</t>
  </si>
  <si>
    <t>92332318203</t>
  </si>
  <si>
    <t>PRILAZ KRALJA SALAMONA - VIA RE SALOMONE 4, 52100 PULA</t>
  </si>
  <si>
    <t>70133616033</t>
  </si>
  <si>
    <t>Telemach Hrvatska d.o.o.</t>
  </si>
  <si>
    <t>Ulica Josipa Marohnića 1, 10000 Zagreb</t>
  </si>
  <si>
    <t>V.K.S. knjigovodstvo j.d.o.o</t>
  </si>
  <si>
    <t>09110919866</t>
  </si>
  <si>
    <t>Laginjina ulica -Via Matko Laginja 3, 52100 Pula</t>
  </si>
  <si>
    <t>91952522702</t>
  </si>
  <si>
    <t>BRAJKOVIĆ LJILJANA , vl. obrt VALICA</t>
  </si>
  <si>
    <t>KATUN TRVIŠKI 58/D, 52000 TRVIŽ</t>
  </si>
  <si>
    <t>19798348108</t>
  </si>
  <si>
    <t>VODOVOD PULA - LABIN d.d.</t>
  </si>
  <si>
    <t>Radićeva ulica -Via Stjepan Radić 9, 52100 Pula</t>
  </si>
  <si>
    <t>VITASOVIĆ MARKO, javni bilježnik</t>
  </si>
  <si>
    <t>FLANATIČKA 10, 52100 PULA</t>
  </si>
  <si>
    <t>52848403362</t>
  </si>
  <si>
    <t>Slovenska ulica 24, 10109 Zagreb</t>
  </si>
  <si>
    <t>Wiener osiguranje Vienna Insurance Group d.d.</t>
  </si>
  <si>
    <t>VALENTA  ŽELJKO,  JAVNI BILJEŽNIK</t>
  </si>
  <si>
    <t>MARDEGANIJEVA ULICA 50, 52100 PULA</t>
  </si>
  <si>
    <t>92963223473</t>
  </si>
  <si>
    <t>ZAGREBAČKA BANKA D.D.</t>
  </si>
  <si>
    <t>Trg bana Josipa Jelačića 10, 10000 Zagreb</t>
  </si>
  <si>
    <t>57270798205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</si>
  <si>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(Cankarova 7, Pula)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</si>
  <si>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pogrešnu adresu vjerovnika (Ulica Velimira Škorpika 24/1)</t>
    </r>
  </si>
  <si>
    <t>RADNIČKA CESTA 44, 10000 ZAGREB</t>
  </si>
  <si>
    <t>Redovna tražbina</t>
  </si>
  <si>
    <t>22.04.2026.</t>
  </si>
  <si>
    <t>Ugovor o pretplatničkom odnosu, šifra</t>
  </si>
  <si>
    <t>24.04.2026.</t>
  </si>
  <si>
    <t>Porezni dug</t>
  </si>
  <si>
    <t>DA
39.644,82 EUR</t>
  </si>
  <si>
    <t>28.04.2026.</t>
  </si>
  <si>
    <t>Ugovor o osiguranju imovine, paket osiguranja "Moj (o)siguran business", broj police 08-0566709-01, s odgovarajućim brojem ponude 0822-00104821</t>
  </si>
  <si>
    <t>DA
25,00 EUR</t>
  </si>
  <si>
    <t>85821130368</t>
  </si>
  <si>
    <t>NE</t>
  </si>
  <si>
    <t>30.04.2026.</t>
  </si>
  <si>
    <t>Financijska agencija</t>
  </si>
  <si>
    <t xml:space="preserve">ULICA GRADA VUKOVARA 70, 1000 Zagreb </t>
  </si>
  <si>
    <t>Provedba osnova za plaćanje-prisilna naplata, Ugovor o obavljanju usluga certificiranja</t>
  </si>
  <si>
    <t>05.05.2026.</t>
  </si>
  <si>
    <t>Ugovor o opskrbi krajnjeg kupca O-22-211063</t>
  </si>
  <si>
    <t>06.05.2026.</t>
  </si>
  <si>
    <t>DA
21.000,00 EUR</t>
  </si>
  <si>
    <t>Ugovor o dugoročnom kreditu, ugovor broj: 3315923379, partija broj: 5100753293, od dana 10.04.2025.</t>
  </si>
  <si>
    <t>DA
20.000,00 EUR</t>
  </si>
  <si>
    <t>Ugovor o okvirnom kreditu po transakcijskom računu, ugovor broj: 0002289654000, partija broj: 1103195427, od dana 14.04.2025.g.</t>
  </si>
  <si>
    <t>DA
1.000,00 EUR</t>
  </si>
  <si>
    <t>Ugovor o izdavanju i korištenju Visa Business kartice s odgodom plaćanja, ugovor broj: 3315923415, partija broj: 5702322721, od dana 10.04.2025.g.</t>
  </si>
  <si>
    <t>07.05.2026.</t>
  </si>
  <si>
    <t>DA
11.750,00 EUR</t>
  </si>
  <si>
    <t>Ugovor o financijskom leasingu br. 190-02379</t>
  </si>
  <si>
    <t>Izlučno pravo</t>
  </si>
  <si>
    <t>Pravo vlasništva osobnog vozila OPEL VIVARO 1.6 CDTI BI T 8+1, broj šasije W0VJ7D600JV636393</t>
  </si>
  <si>
    <t>OPEL VIVARO 1.6 CDTI BI T 8+1, broj šasije W0VJ7D600JV636393</t>
  </si>
  <si>
    <t>Potraživanja po naknadi i ostala potraživanja i obveze temeljem Ugovora o otvaranju i vođenju transakcijskog računa i obavljanju platnih usluga broj 2007260164 račun HR2223600001103195427 od dana 31.03.2025.g. Ugovora o univerzalnom paket-računu 1 za sve broj 2007260236-000 od dana 31.03.2025.g. i Dodataka Ugovoru o univerzalnom paketu - računu 1 za sve broj 2007260236-001 od dana 11.04.2025.g.</t>
  </si>
  <si>
    <t>118-08-4012-26-12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</si>
</sst>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5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.44140625" style="1" customWidth="1"/>
    <col min="12" max="12" width="13.6640625" style="1" customWidth="1"/>
    <col min="13" max="13" width="11.8867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4" customFormat="1" ht="10.199999999999999" x14ac:dyDescent="0.2">
      <c r="A2" s="12" t="s">
        <v>2</v>
      </c>
      <c r="B2" s="12"/>
      <c r="C2" s="12"/>
      <c r="D2" s="14" t="s">
        <v>38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s="4" customFormat="1" ht="10.199999999999999" x14ac:dyDescent="0.2">
      <c r="A3" s="12" t="s">
        <v>21</v>
      </c>
      <c r="B3" s="12" t="s">
        <v>3</v>
      </c>
      <c r="C3" s="12"/>
      <c r="D3" s="15" t="s">
        <v>33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s="4" customFormat="1" ht="10.199999999999999" x14ac:dyDescent="0.2">
      <c r="A4" s="12" t="s">
        <v>22</v>
      </c>
      <c r="B4" s="12"/>
      <c r="C4" s="12"/>
      <c r="D4" s="15" t="s">
        <v>155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4" customFormat="1" ht="10.199999999999999" x14ac:dyDescent="0.2">
      <c r="A5" s="12" t="s">
        <v>4</v>
      </c>
      <c r="B5" s="12"/>
      <c r="C5" s="12"/>
      <c r="D5" s="15" t="s">
        <v>32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s="4" customFormat="1" ht="10.199999999999999" x14ac:dyDescent="0.2">
      <c r="A6" s="12" t="s">
        <v>5</v>
      </c>
      <c r="B6" s="12"/>
      <c r="C6" s="12"/>
      <c r="D6" s="15" t="s">
        <v>34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s="4" customFormat="1" ht="10.199999999999999" x14ac:dyDescent="0.2">
      <c r="A7" s="12" t="s">
        <v>6</v>
      </c>
      <c r="B7" s="12" t="s">
        <v>3</v>
      </c>
      <c r="C7" s="12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s="4" customFormat="1" ht="10.199999999999999" x14ac:dyDescent="0.2">
      <c r="A8" s="12" t="s">
        <v>7</v>
      </c>
      <c r="B8" s="12"/>
      <c r="C8" s="12"/>
      <c r="D8" s="15" t="s">
        <v>35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s="4" customFormat="1" ht="10.199999999999999" x14ac:dyDescent="0.2">
      <c r="A9" s="12" t="s">
        <v>8</v>
      </c>
      <c r="B9" s="12"/>
      <c r="C9" s="12"/>
      <c r="D9" s="16" t="s">
        <v>36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s="4" customFormat="1" ht="10.199999999999999" x14ac:dyDescent="0.2">
      <c r="A10" s="12" t="s">
        <v>9</v>
      </c>
      <c r="B10" s="12"/>
      <c r="C10" s="12"/>
      <c r="D10" s="15" t="s">
        <v>37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7">
        <v>1</v>
      </c>
      <c r="B13" s="18" t="s">
        <v>59</v>
      </c>
      <c r="C13" s="19" t="s">
        <v>57</v>
      </c>
      <c r="D13" s="18" t="s">
        <v>58</v>
      </c>
      <c r="E13" s="20" t="s">
        <v>124</v>
      </c>
      <c r="F13" s="17" t="s">
        <v>52</v>
      </c>
      <c r="G13" s="21"/>
      <c r="H13" s="22">
        <v>2419.75</v>
      </c>
      <c r="I13" s="23" t="s">
        <v>52</v>
      </c>
      <c r="J13" s="23" t="s">
        <v>125</v>
      </c>
      <c r="K13" s="24"/>
      <c r="L13" s="25">
        <f>N13+P13</f>
        <v>564.49</v>
      </c>
      <c r="M13" s="24"/>
      <c r="N13" s="25">
        <v>564.49</v>
      </c>
      <c r="O13" s="24"/>
      <c r="P13" s="25"/>
      <c r="Q13" s="17"/>
      <c r="R13" s="18" t="s">
        <v>126</v>
      </c>
      <c r="S13" s="26"/>
      <c r="T13" s="20"/>
    </row>
    <row r="14" spans="1:20" ht="20.399999999999999" x14ac:dyDescent="0.25">
      <c r="A14" s="17">
        <v>2</v>
      </c>
      <c r="B14" s="18" t="s">
        <v>60</v>
      </c>
      <c r="C14" s="19" t="s">
        <v>61</v>
      </c>
      <c r="D14" s="18" t="s">
        <v>53</v>
      </c>
      <c r="E14" s="20"/>
      <c r="F14" s="17" t="s">
        <v>52</v>
      </c>
      <c r="G14" s="21"/>
      <c r="H14" s="22">
        <f>177.68+176.27</f>
        <v>353.95000000000005</v>
      </c>
      <c r="I14" s="23"/>
      <c r="J14" s="23"/>
      <c r="K14" s="24"/>
      <c r="L14" s="25"/>
      <c r="M14" s="24"/>
      <c r="N14" s="25"/>
      <c r="O14" s="24"/>
      <c r="P14" s="25"/>
      <c r="Q14" s="17"/>
      <c r="R14" s="18"/>
      <c r="S14" s="26"/>
      <c r="T14" s="20"/>
    </row>
    <row r="15" spans="1:20" ht="20.399999999999999" x14ac:dyDescent="0.25">
      <c r="A15" s="17">
        <v>3</v>
      </c>
      <c r="B15" s="18" t="s">
        <v>55</v>
      </c>
      <c r="C15" s="19" t="s">
        <v>64</v>
      </c>
      <c r="D15" s="18" t="s">
        <v>65</v>
      </c>
      <c r="E15" s="20"/>
      <c r="F15" s="17" t="s">
        <v>52</v>
      </c>
      <c r="G15" s="21"/>
      <c r="H15" s="22">
        <v>368.52</v>
      </c>
      <c r="I15" s="23"/>
      <c r="J15" s="23"/>
      <c r="K15" s="24"/>
      <c r="L15" s="25"/>
      <c r="M15" s="24"/>
      <c r="N15" s="25"/>
      <c r="O15" s="24"/>
      <c r="P15" s="25"/>
      <c r="Q15" s="17"/>
      <c r="R15" s="18"/>
      <c r="S15" s="26"/>
      <c r="T15" s="20"/>
    </row>
    <row r="16" spans="1:20" ht="20.399999999999999" x14ac:dyDescent="0.25">
      <c r="A16" s="17">
        <v>5</v>
      </c>
      <c r="B16" s="18" t="s">
        <v>56</v>
      </c>
      <c r="C16" s="19" t="s">
        <v>66</v>
      </c>
      <c r="D16" s="18" t="s">
        <v>67</v>
      </c>
      <c r="E16" s="20"/>
      <c r="F16" s="17" t="s">
        <v>52</v>
      </c>
      <c r="G16" s="21"/>
      <c r="H16" s="22">
        <v>490</v>
      </c>
      <c r="I16" s="23"/>
      <c r="J16" s="23"/>
      <c r="K16" s="24"/>
      <c r="L16" s="25"/>
      <c r="M16" s="24"/>
      <c r="N16" s="25"/>
      <c r="O16" s="24"/>
      <c r="P16" s="25"/>
      <c r="Q16" s="17"/>
      <c r="R16" s="18"/>
      <c r="S16" s="26"/>
      <c r="T16" s="20"/>
    </row>
    <row r="17" spans="1:20" x14ac:dyDescent="0.25">
      <c r="A17" s="17">
        <v>6</v>
      </c>
      <c r="B17" s="18" t="s">
        <v>68</v>
      </c>
      <c r="C17" s="19" t="s">
        <v>39</v>
      </c>
      <c r="D17" s="18" t="s">
        <v>69</v>
      </c>
      <c r="E17" s="20"/>
      <c r="F17" s="17" t="s">
        <v>52</v>
      </c>
      <c r="G17" s="21"/>
      <c r="H17" s="22">
        <v>80</v>
      </c>
      <c r="I17" s="23"/>
      <c r="J17" s="23"/>
      <c r="K17" s="24"/>
      <c r="L17" s="25"/>
      <c r="M17" s="24"/>
      <c r="N17" s="25"/>
      <c r="O17" s="24"/>
      <c r="P17" s="25"/>
      <c r="Q17" s="17"/>
      <c r="R17" s="18"/>
      <c r="S17" s="26"/>
      <c r="T17" s="20"/>
    </row>
    <row r="18" spans="1:20" ht="20.399999999999999" x14ac:dyDescent="0.25">
      <c r="A18" s="17">
        <v>7</v>
      </c>
      <c r="B18" s="18" t="s">
        <v>105</v>
      </c>
      <c r="C18" s="19" t="s">
        <v>104</v>
      </c>
      <c r="D18" s="18" t="s">
        <v>106</v>
      </c>
      <c r="E18" s="20"/>
      <c r="F18" s="17" t="s">
        <v>52</v>
      </c>
      <c r="G18" s="21"/>
      <c r="H18" s="22">
        <v>1054.06</v>
      </c>
      <c r="I18" s="23"/>
      <c r="J18" s="23"/>
      <c r="K18" s="24"/>
      <c r="L18" s="25"/>
      <c r="M18" s="24"/>
      <c r="N18" s="25"/>
      <c r="O18" s="24"/>
      <c r="P18" s="25"/>
      <c r="Q18" s="17"/>
      <c r="R18" s="18"/>
      <c r="S18" s="26"/>
      <c r="T18" s="20"/>
    </row>
    <row r="19" spans="1:20" ht="20.399999999999999" x14ac:dyDescent="0.25">
      <c r="A19" s="17">
        <v>8</v>
      </c>
      <c r="B19" s="18" t="s">
        <v>70</v>
      </c>
      <c r="C19" s="19" t="s">
        <v>40</v>
      </c>
      <c r="D19" s="18" t="s">
        <v>71</v>
      </c>
      <c r="E19" s="20"/>
      <c r="F19" s="17" t="s">
        <v>52</v>
      </c>
      <c r="G19" s="21"/>
      <c r="H19" s="22">
        <v>242.33</v>
      </c>
      <c r="I19" s="23"/>
      <c r="J19" s="23"/>
      <c r="K19" s="24"/>
      <c r="L19" s="25"/>
      <c r="M19" s="24"/>
      <c r="N19" s="25"/>
      <c r="O19" s="24"/>
      <c r="P19" s="25"/>
      <c r="Q19" s="17"/>
      <c r="R19" s="18"/>
      <c r="S19" s="26"/>
      <c r="T19" s="20"/>
    </row>
    <row r="20" spans="1:20" ht="20.399999999999999" x14ac:dyDescent="0.25">
      <c r="A20" s="17">
        <v>9</v>
      </c>
      <c r="B20" s="18" t="s">
        <v>72</v>
      </c>
      <c r="C20" s="19" t="s">
        <v>41</v>
      </c>
      <c r="D20" s="18" t="s">
        <v>73</v>
      </c>
      <c r="E20" s="20"/>
      <c r="F20" s="17" t="s">
        <v>52</v>
      </c>
      <c r="G20" s="21"/>
      <c r="H20" s="22">
        <v>598.25</v>
      </c>
      <c r="I20" s="23"/>
      <c r="J20" s="23"/>
      <c r="K20" s="24"/>
      <c r="L20" s="25"/>
      <c r="M20" s="24"/>
      <c r="N20" s="25"/>
      <c r="O20" s="24"/>
      <c r="P20" s="25"/>
      <c r="Q20" s="17"/>
      <c r="R20" s="18"/>
      <c r="S20" s="26"/>
      <c r="T20" s="20"/>
    </row>
    <row r="21" spans="1:20" ht="20.399999999999999" x14ac:dyDescent="0.25">
      <c r="A21" s="17">
        <v>10</v>
      </c>
      <c r="B21" s="18" t="s">
        <v>74</v>
      </c>
      <c r="C21" s="19" t="s">
        <v>42</v>
      </c>
      <c r="D21" s="18" t="s">
        <v>75</v>
      </c>
      <c r="E21" s="20"/>
      <c r="F21" s="17" t="s">
        <v>52</v>
      </c>
      <c r="G21" s="21"/>
      <c r="H21" s="22">
        <v>1325.99</v>
      </c>
      <c r="I21" s="23"/>
      <c r="J21" s="23"/>
      <c r="K21" s="24"/>
      <c r="L21" s="25"/>
      <c r="M21" s="24"/>
      <c r="N21" s="25"/>
      <c r="O21" s="24"/>
      <c r="P21" s="25"/>
      <c r="Q21" s="17"/>
      <c r="R21" s="18"/>
      <c r="S21" s="26"/>
      <c r="T21" s="20"/>
    </row>
    <row r="22" spans="1:20" ht="30.6" x14ac:dyDescent="0.25">
      <c r="A22" s="17">
        <v>11</v>
      </c>
      <c r="B22" s="18" t="s">
        <v>136</v>
      </c>
      <c r="C22" s="19" t="s">
        <v>133</v>
      </c>
      <c r="D22" s="18" t="s">
        <v>137</v>
      </c>
      <c r="E22" s="20" t="s">
        <v>124</v>
      </c>
      <c r="F22" s="17" t="s">
        <v>134</v>
      </c>
      <c r="G22" s="21"/>
      <c r="H22" s="22"/>
      <c r="I22" s="23" t="s">
        <v>52</v>
      </c>
      <c r="J22" s="23" t="s">
        <v>135</v>
      </c>
      <c r="K22" s="24"/>
      <c r="L22" s="25">
        <f>N22+P22</f>
        <v>330.15</v>
      </c>
      <c r="M22" s="24"/>
      <c r="N22" s="25">
        <v>265.45</v>
      </c>
      <c r="O22" s="24"/>
      <c r="P22" s="25">
        <v>64.7</v>
      </c>
      <c r="Q22" s="17"/>
      <c r="R22" s="18" t="s">
        <v>138</v>
      </c>
      <c r="S22" s="26"/>
      <c r="T22" s="20"/>
    </row>
    <row r="23" spans="1:20" ht="20.399999999999999" x14ac:dyDescent="0.25">
      <c r="A23" s="17">
        <v>12</v>
      </c>
      <c r="B23" s="18" t="s">
        <v>76</v>
      </c>
      <c r="C23" s="19" t="s">
        <v>43</v>
      </c>
      <c r="D23" s="18" t="s">
        <v>77</v>
      </c>
      <c r="E23" s="20" t="s">
        <v>124</v>
      </c>
      <c r="F23" s="17" t="s">
        <v>52</v>
      </c>
      <c r="G23" s="21"/>
      <c r="H23" s="22">
        <v>1111.5</v>
      </c>
      <c r="I23" s="23" t="s">
        <v>52</v>
      </c>
      <c r="J23" s="23" t="s">
        <v>139</v>
      </c>
      <c r="K23" s="24"/>
      <c r="L23" s="25">
        <f>N23+P23</f>
        <v>80.070000000000007</v>
      </c>
      <c r="M23" s="24"/>
      <c r="N23" s="25">
        <f>58.24+0.71</f>
        <v>58.95</v>
      </c>
      <c r="O23" s="24"/>
      <c r="P23" s="25">
        <v>21.12</v>
      </c>
      <c r="Q23" s="17"/>
      <c r="R23" s="18" t="s">
        <v>140</v>
      </c>
      <c r="S23" s="26"/>
      <c r="T23" s="20"/>
    </row>
    <row r="24" spans="1:20" ht="51" x14ac:dyDescent="0.25">
      <c r="A24" s="17">
        <v>13</v>
      </c>
      <c r="B24" s="18" t="s">
        <v>45</v>
      </c>
      <c r="C24" s="19" t="s">
        <v>44</v>
      </c>
      <c r="D24" s="18" t="s">
        <v>78</v>
      </c>
      <c r="E24" s="20"/>
      <c r="F24" s="17" t="s">
        <v>52</v>
      </c>
      <c r="G24" s="21"/>
      <c r="H24" s="22">
        <v>1568.11</v>
      </c>
      <c r="I24" s="23"/>
      <c r="J24" s="23"/>
      <c r="K24" s="24"/>
      <c r="L24" s="25"/>
      <c r="M24" s="24"/>
      <c r="N24" s="25"/>
      <c r="O24" s="24"/>
      <c r="P24" s="25"/>
      <c r="Q24" s="17"/>
      <c r="R24" s="18"/>
      <c r="S24" s="26"/>
      <c r="T24" s="20"/>
    </row>
    <row r="25" spans="1:20" ht="30.6" x14ac:dyDescent="0.25">
      <c r="A25" s="17">
        <v>14</v>
      </c>
      <c r="B25" s="18" t="s">
        <v>47</v>
      </c>
      <c r="C25" s="19" t="s">
        <v>46</v>
      </c>
      <c r="D25" s="18" t="s">
        <v>79</v>
      </c>
      <c r="E25" s="20"/>
      <c r="F25" s="17" t="s">
        <v>52</v>
      </c>
      <c r="G25" s="21"/>
      <c r="H25" s="22">
        <v>1414.12</v>
      </c>
      <c r="I25" s="23"/>
      <c r="J25" s="23"/>
      <c r="K25" s="24"/>
      <c r="L25" s="25"/>
      <c r="M25" s="24"/>
      <c r="N25" s="25"/>
      <c r="O25" s="24"/>
      <c r="P25" s="25"/>
      <c r="Q25" s="17"/>
      <c r="R25" s="18"/>
      <c r="S25" s="26"/>
      <c r="T25" s="20"/>
    </row>
    <row r="26" spans="1:20" ht="30.6" x14ac:dyDescent="0.25">
      <c r="A26" s="17">
        <v>15</v>
      </c>
      <c r="B26" s="18" t="s">
        <v>82</v>
      </c>
      <c r="C26" s="19" t="s">
        <v>81</v>
      </c>
      <c r="D26" s="18" t="s">
        <v>80</v>
      </c>
      <c r="E26" s="20"/>
      <c r="F26" s="17" t="s">
        <v>52</v>
      </c>
      <c r="G26" s="21"/>
      <c r="H26" s="22">
        <v>174</v>
      </c>
      <c r="I26" s="23"/>
      <c r="J26" s="23"/>
      <c r="K26" s="24"/>
      <c r="L26" s="25"/>
      <c r="M26" s="24"/>
      <c r="N26" s="25"/>
      <c r="O26" s="24"/>
      <c r="P26" s="25"/>
      <c r="Q26" s="17"/>
      <c r="R26" s="18"/>
      <c r="S26" s="26"/>
      <c r="T26" s="20"/>
    </row>
    <row r="27" spans="1:20" ht="20.399999999999999" x14ac:dyDescent="0.25">
      <c r="A27" s="17">
        <v>16</v>
      </c>
      <c r="B27" s="18" t="s">
        <v>83</v>
      </c>
      <c r="C27" s="19" t="s">
        <v>48</v>
      </c>
      <c r="D27" s="18" t="s">
        <v>84</v>
      </c>
      <c r="E27" s="20"/>
      <c r="F27" s="17" t="s">
        <v>52</v>
      </c>
      <c r="G27" s="21"/>
      <c r="H27" s="22">
        <v>86.78</v>
      </c>
      <c r="I27" s="23"/>
      <c r="J27" s="23"/>
      <c r="K27" s="24"/>
      <c r="L27" s="25"/>
      <c r="M27" s="24"/>
      <c r="N27" s="25"/>
      <c r="O27" s="24"/>
      <c r="P27" s="25"/>
      <c r="Q27" s="17"/>
      <c r="R27" s="18"/>
      <c r="S27" s="26"/>
      <c r="T27" s="20"/>
    </row>
    <row r="28" spans="1:20" ht="20.399999999999999" x14ac:dyDescent="0.25">
      <c r="A28" s="17">
        <v>17</v>
      </c>
      <c r="B28" s="18" t="s">
        <v>63</v>
      </c>
      <c r="C28" s="19" t="s">
        <v>62</v>
      </c>
      <c r="D28" s="18" t="s">
        <v>54</v>
      </c>
      <c r="E28" s="20"/>
      <c r="F28" s="17" t="s">
        <v>52</v>
      </c>
      <c r="G28" s="21"/>
      <c r="H28" s="22">
        <v>60</v>
      </c>
      <c r="I28" s="23"/>
      <c r="J28" s="23"/>
      <c r="K28" s="24"/>
      <c r="L28" s="25"/>
      <c r="M28" s="24"/>
      <c r="N28" s="25"/>
      <c r="O28" s="24"/>
      <c r="P28" s="25"/>
      <c r="Q28" s="17"/>
      <c r="R28" s="18"/>
      <c r="S28" s="26"/>
      <c r="T28" s="20"/>
    </row>
    <row r="29" spans="1:20" ht="61.2" x14ac:dyDescent="0.25">
      <c r="A29" s="27">
        <v>18</v>
      </c>
      <c r="B29" s="28" t="s">
        <v>51</v>
      </c>
      <c r="C29" s="29" t="s">
        <v>120</v>
      </c>
      <c r="D29" s="28" t="s">
        <v>123</v>
      </c>
      <c r="E29" s="20" t="s">
        <v>124</v>
      </c>
      <c r="F29" s="27" t="s">
        <v>52</v>
      </c>
      <c r="G29" s="30"/>
      <c r="H29" s="31">
        <v>1553.88</v>
      </c>
      <c r="I29" s="32" t="s">
        <v>52</v>
      </c>
      <c r="J29" s="32" t="s">
        <v>148</v>
      </c>
      <c r="K29" s="24"/>
      <c r="L29" s="25">
        <f>N29+P29</f>
        <v>4990</v>
      </c>
      <c r="M29" s="24"/>
      <c r="N29" s="25">
        <f>203.97+22.11</f>
        <v>226.07999999999998</v>
      </c>
      <c r="O29" s="24"/>
      <c r="P29" s="25">
        <v>4763.92</v>
      </c>
      <c r="Q29" s="17" t="s">
        <v>149</v>
      </c>
      <c r="R29" s="18" t="s">
        <v>150</v>
      </c>
      <c r="S29" s="33"/>
      <c r="T29" s="26" t="s">
        <v>122</v>
      </c>
    </row>
    <row r="30" spans="1:20" ht="30.6" x14ac:dyDescent="0.25">
      <c r="A30" s="34"/>
      <c r="B30" s="35"/>
      <c r="C30" s="36"/>
      <c r="D30" s="35"/>
      <c r="E30" s="20" t="s">
        <v>151</v>
      </c>
      <c r="F30" s="34"/>
      <c r="G30" s="37"/>
      <c r="H30" s="38"/>
      <c r="I30" s="39"/>
      <c r="J30" s="39"/>
      <c r="K30" s="24"/>
      <c r="L30" s="25"/>
      <c r="M30" s="24"/>
      <c r="N30" s="25"/>
      <c r="O30" s="24"/>
      <c r="P30" s="25"/>
      <c r="Q30" s="17"/>
      <c r="R30" s="18" t="s">
        <v>152</v>
      </c>
      <c r="S30" s="18" t="s">
        <v>153</v>
      </c>
      <c r="T30" s="26"/>
    </row>
    <row r="31" spans="1:20" ht="20.399999999999999" x14ac:dyDescent="0.25">
      <c r="A31" s="17">
        <v>19</v>
      </c>
      <c r="B31" s="18" t="s">
        <v>87</v>
      </c>
      <c r="C31" s="19" t="s">
        <v>50</v>
      </c>
      <c r="D31" s="18" t="s">
        <v>88</v>
      </c>
      <c r="E31" s="20"/>
      <c r="F31" s="17" t="s">
        <v>52</v>
      </c>
      <c r="G31" s="21"/>
      <c r="H31" s="22">
        <v>1632.02</v>
      </c>
      <c r="I31" s="23"/>
      <c r="J31" s="23"/>
      <c r="K31" s="24"/>
      <c r="L31" s="25"/>
      <c r="M31" s="24"/>
      <c r="N31" s="25"/>
      <c r="O31" s="24"/>
      <c r="P31" s="25"/>
      <c r="Q31" s="17"/>
      <c r="R31" s="18"/>
      <c r="S31" s="26"/>
      <c r="T31" s="20"/>
    </row>
    <row r="32" spans="1:20" ht="20.399999999999999" x14ac:dyDescent="0.25">
      <c r="A32" s="17">
        <v>20</v>
      </c>
      <c r="B32" s="18" t="s">
        <v>90</v>
      </c>
      <c r="C32" s="19" t="s">
        <v>89</v>
      </c>
      <c r="D32" s="18" t="s">
        <v>91</v>
      </c>
      <c r="E32" s="20"/>
      <c r="F32" s="17" t="s">
        <v>52</v>
      </c>
      <c r="G32" s="21"/>
      <c r="H32" s="22">
        <v>1321.58</v>
      </c>
      <c r="I32" s="23"/>
      <c r="J32" s="23"/>
      <c r="K32" s="24"/>
      <c r="L32" s="25"/>
      <c r="M32" s="24"/>
      <c r="N32" s="25"/>
      <c r="O32" s="24"/>
      <c r="P32" s="25"/>
      <c r="Q32" s="17"/>
      <c r="R32" s="18"/>
      <c r="S32" s="26"/>
      <c r="T32" s="20"/>
    </row>
    <row r="33" spans="1:20" ht="20.399999999999999" x14ac:dyDescent="0.25">
      <c r="A33" s="17">
        <v>21</v>
      </c>
      <c r="B33" s="18" t="s">
        <v>94</v>
      </c>
      <c r="C33" s="19" t="s">
        <v>92</v>
      </c>
      <c r="D33" s="18" t="s">
        <v>93</v>
      </c>
      <c r="E33" s="20"/>
      <c r="F33" s="17" t="s">
        <v>52</v>
      </c>
      <c r="G33" s="21"/>
      <c r="H33" s="22">
        <v>173.98</v>
      </c>
      <c r="I33" s="23"/>
      <c r="J33" s="23"/>
      <c r="K33" s="24"/>
      <c r="L33" s="25"/>
      <c r="M33" s="24"/>
      <c r="N33" s="25"/>
      <c r="O33" s="24"/>
      <c r="P33" s="25"/>
      <c r="Q33" s="17"/>
      <c r="R33" s="18"/>
      <c r="S33" s="26"/>
      <c r="T33" s="20"/>
    </row>
    <row r="34" spans="1:20" ht="40.799999999999997" x14ac:dyDescent="0.25">
      <c r="A34" s="17">
        <v>22</v>
      </c>
      <c r="B34" s="18" t="s">
        <v>95</v>
      </c>
      <c r="C34" s="19" t="s">
        <v>96</v>
      </c>
      <c r="D34" s="18" t="s">
        <v>97</v>
      </c>
      <c r="E34" s="20"/>
      <c r="F34" s="17" t="s">
        <v>52</v>
      </c>
      <c r="G34" s="21"/>
      <c r="H34" s="22">
        <v>99</v>
      </c>
      <c r="I34" s="23"/>
      <c r="J34" s="23"/>
      <c r="K34" s="24"/>
      <c r="L34" s="25"/>
      <c r="M34" s="24"/>
      <c r="N34" s="25"/>
      <c r="O34" s="24"/>
      <c r="P34" s="25"/>
      <c r="Q34" s="17"/>
      <c r="R34" s="18"/>
      <c r="S34" s="26"/>
      <c r="T34" s="20"/>
    </row>
    <row r="35" spans="1:20" ht="20.399999999999999" x14ac:dyDescent="0.25">
      <c r="A35" s="17">
        <v>23</v>
      </c>
      <c r="B35" s="18" t="s">
        <v>85</v>
      </c>
      <c r="C35" s="19" t="s">
        <v>49</v>
      </c>
      <c r="D35" s="18" t="s">
        <v>86</v>
      </c>
      <c r="E35" s="20" t="s">
        <v>124</v>
      </c>
      <c r="F35" s="17" t="s">
        <v>52</v>
      </c>
      <c r="G35" s="21"/>
      <c r="H35" s="22">
        <v>37671.17</v>
      </c>
      <c r="I35" s="23" t="s">
        <v>52</v>
      </c>
      <c r="J35" s="23" t="s">
        <v>127</v>
      </c>
      <c r="K35" s="24"/>
      <c r="L35" s="25">
        <f>N35+P35</f>
        <v>39644.82</v>
      </c>
      <c r="M35" s="24"/>
      <c r="N35" s="25">
        <f>39166.19+478.63</f>
        <v>39644.82</v>
      </c>
      <c r="O35" s="24"/>
      <c r="P35" s="25"/>
      <c r="Q35" s="17" t="s">
        <v>129</v>
      </c>
      <c r="R35" s="18" t="s">
        <v>128</v>
      </c>
      <c r="S35" s="26"/>
      <c r="T35" s="20"/>
    </row>
    <row r="36" spans="1:20" ht="20.399999999999999" x14ac:dyDescent="0.25">
      <c r="A36" s="17">
        <v>24</v>
      </c>
      <c r="B36" s="18" t="s">
        <v>99</v>
      </c>
      <c r="C36" s="19" t="s">
        <v>98</v>
      </c>
      <c r="D36" s="18" t="s">
        <v>100</v>
      </c>
      <c r="E36" s="20"/>
      <c r="F36" s="17" t="s">
        <v>52</v>
      </c>
      <c r="G36" s="21"/>
      <c r="H36" s="22">
        <v>632.79999999999995</v>
      </c>
      <c r="I36" s="23"/>
      <c r="J36" s="23"/>
      <c r="K36" s="24"/>
      <c r="L36" s="25"/>
      <c r="M36" s="24"/>
      <c r="N36" s="25"/>
      <c r="O36" s="24"/>
      <c r="P36" s="25"/>
      <c r="Q36" s="17"/>
      <c r="R36" s="18"/>
      <c r="S36" s="26"/>
      <c r="T36" s="20"/>
    </row>
    <row r="37" spans="1:20" ht="30.6" x14ac:dyDescent="0.25">
      <c r="A37" s="17">
        <v>25</v>
      </c>
      <c r="B37" s="18" t="s">
        <v>101</v>
      </c>
      <c r="C37" s="19" t="s">
        <v>102</v>
      </c>
      <c r="D37" s="18" t="s">
        <v>103</v>
      </c>
      <c r="E37" s="20"/>
      <c r="F37" s="17" t="s">
        <v>52</v>
      </c>
      <c r="G37" s="21"/>
      <c r="H37" s="22">
        <v>1500</v>
      </c>
      <c r="I37" s="23"/>
      <c r="J37" s="23"/>
      <c r="K37" s="24"/>
      <c r="L37" s="25"/>
      <c r="M37" s="24"/>
      <c r="N37" s="25"/>
      <c r="O37" s="24"/>
      <c r="P37" s="25"/>
      <c r="Q37" s="17"/>
      <c r="R37" s="18"/>
      <c r="S37" s="26"/>
      <c r="T37" s="20"/>
    </row>
    <row r="38" spans="1:20" ht="61.2" x14ac:dyDescent="0.25">
      <c r="A38" s="17">
        <v>26</v>
      </c>
      <c r="B38" s="18" t="s">
        <v>115</v>
      </c>
      <c r="C38" s="19">
        <v>80274885885</v>
      </c>
      <c r="D38" s="18" t="s">
        <v>116</v>
      </c>
      <c r="E38" s="20"/>
      <c r="F38" s="17" t="s">
        <v>52</v>
      </c>
      <c r="G38" s="21"/>
      <c r="H38" s="22">
        <v>127.66</v>
      </c>
      <c r="I38" s="23"/>
      <c r="J38" s="23"/>
      <c r="K38" s="24"/>
      <c r="L38" s="25"/>
      <c r="M38" s="24"/>
      <c r="N38" s="25"/>
      <c r="O38" s="24"/>
      <c r="P38" s="25"/>
      <c r="Q38" s="17"/>
      <c r="R38" s="18"/>
      <c r="S38" s="33"/>
      <c r="T38" s="26" t="s">
        <v>121</v>
      </c>
    </row>
    <row r="39" spans="1:20" ht="20.399999999999999" x14ac:dyDescent="0.25">
      <c r="A39" s="17">
        <v>27</v>
      </c>
      <c r="B39" s="18" t="s">
        <v>110</v>
      </c>
      <c r="C39" s="19">
        <v>87444676969</v>
      </c>
      <c r="D39" s="18" t="s">
        <v>111</v>
      </c>
      <c r="E39" s="20"/>
      <c r="F39" s="17" t="s">
        <v>52</v>
      </c>
      <c r="G39" s="21"/>
      <c r="H39" s="22">
        <v>38.89</v>
      </c>
      <c r="I39" s="23"/>
      <c r="J39" s="23"/>
      <c r="K39" s="24"/>
      <c r="L39" s="25"/>
      <c r="M39" s="24"/>
      <c r="N39" s="25"/>
      <c r="O39" s="24"/>
      <c r="P39" s="25"/>
      <c r="Q39" s="17"/>
      <c r="R39" s="18"/>
      <c r="S39" s="26"/>
      <c r="T39" s="20"/>
    </row>
    <row r="40" spans="1:20" ht="30.6" x14ac:dyDescent="0.25">
      <c r="A40" s="17">
        <v>28</v>
      </c>
      <c r="B40" s="18" t="s">
        <v>108</v>
      </c>
      <c r="C40" s="19" t="s">
        <v>107</v>
      </c>
      <c r="D40" s="18" t="s">
        <v>109</v>
      </c>
      <c r="E40" s="20"/>
      <c r="F40" s="17" t="s">
        <v>52</v>
      </c>
      <c r="G40" s="21"/>
      <c r="H40" s="22">
        <v>464.11</v>
      </c>
      <c r="I40" s="23"/>
      <c r="J40" s="23"/>
      <c r="K40" s="24"/>
      <c r="L40" s="25"/>
      <c r="M40" s="24"/>
      <c r="N40" s="25"/>
      <c r="O40" s="24"/>
      <c r="P40" s="25"/>
      <c r="Q40" s="17"/>
      <c r="R40" s="18"/>
      <c r="S40" s="26"/>
      <c r="T40" s="20"/>
    </row>
    <row r="41" spans="1:20" ht="40.799999999999997" x14ac:dyDescent="0.25">
      <c r="A41" s="17">
        <v>29</v>
      </c>
      <c r="B41" s="18" t="s">
        <v>114</v>
      </c>
      <c r="C41" s="19" t="s">
        <v>112</v>
      </c>
      <c r="D41" s="18" t="s">
        <v>113</v>
      </c>
      <c r="E41" s="20" t="s">
        <v>124</v>
      </c>
      <c r="F41" s="17" t="s">
        <v>52</v>
      </c>
      <c r="G41" s="21"/>
      <c r="H41" s="22">
        <v>539.03</v>
      </c>
      <c r="I41" s="23" t="s">
        <v>52</v>
      </c>
      <c r="J41" s="23" t="s">
        <v>130</v>
      </c>
      <c r="K41" s="24"/>
      <c r="L41" s="25">
        <f>N41+P41</f>
        <v>652.16999999999996</v>
      </c>
      <c r="M41" s="24"/>
      <c r="N41" s="25">
        <f>613.37+13.8</f>
        <v>627.16999999999996</v>
      </c>
      <c r="O41" s="24"/>
      <c r="P41" s="25">
        <v>25</v>
      </c>
      <c r="Q41" s="17" t="s">
        <v>132</v>
      </c>
      <c r="R41" s="18" t="s">
        <v>131</v>
      </c>
      <c r="S41" s="26"/>
      <c r="T41" s="20"/>
    </row>
    <row r="42" spans="1:20" ht="30.6" x14ac:dyDescent="0.25">
      <c r="A42" s="27">
        <v>30</v>
      </c>
      <c r="B42" s="28" t="s">
        <v>118</v>
      </c>
      <c r="C42" s="29" t="s">
        <v>117</v>
      </c>
      <c r="D42" s="28" t="s">
        <v>119</v>
      </c>
      <c r="E42" s="40" t="s">
        <v>124</v>
      </c>
      <c r="F42" s="27" t="s">
        <v>52</v>
      </c>
      <c r="G42" s="30"/>
      <c r="H42" s="31">
        <v>8225.18</v>
      </c>
      <c r="I42" s="32" t="s">
        <v>52</v>
      </c>
      <c r="J42" s="32" t="s">
        <v>141</v>
      </c>
      <c r="K42" s="41"/>
      <c r="L42" s="42">
        <f>N42+P42+N43+N44+P44+N45</f>
        <v>36528.860000000008</v>
      </c>
      <c r="M42" s="24"/>
      <c r="N42" s="25">
        <f>168.85</f>
        <v>168.85</v>
      </c>
      <c r="O42" s="24"/>
      <c r="P42" s="25">
        <v>15399.86</v>
      </c>
      <c r="Q42" s="17" t="s">
        <v>142</v>
      </c>
      <c r="R42" s="18" t="s">
        <v>143</v>
      </c>
      <c r="S42" s="26"/>
      <c r="T42" s="20"/>
    </row>
    <row r="43" spans="1:20" ht="30.6" x14ac:dyDescent="0.25">
      <c r="A43" s="43"/>
      <c r="B43" s="44"/>
      <c r="C43" s="45"/>
      <c r="D43" s="44"/>
      <c r="E43" s="46"/>
      <c r="F43" s="43"/>
      <c r="G43" s="47"/>
      <c r="H43" s="48"/>
      <c r="I43" s="49"/>
      <c r="J43" s="49"/>
      <c r="K43" s="50"/>
      <c r="L43" s="51"/>
      <c r="M43" s="24"/>
      <c r="N43" s="25">
        <f>20000+372.54</f>
        <v>20372.54</v>
      </c>
      <c r="O43" s="24"/>
      <c r="P43" s="25"/>
      <c r="Q43" s="17" t="s">
        <v>144</v>
      </c>
      <c r="R43" s="18" t="s">
        <v>145</v>
      </c>
      <c r="S43" s="26"/>
      <c r="T43" s="20"/>
    </row>
    <row r="44" spans="1:20" ht="40.799999999999997" x14ac:dyDescent="0.25">
      <c r="A44" s="43"/>
      <c r="B44" s="44"/>
      <c r="C44" s="45"/>
      <c r="D44" s="44"/>
      <c r="E44" s="46"/>
      <c r="F44" s="43"/>
      <c r="G44" s="47"/>
      <c r="H44" s="48"/>
      <c r="I44" s="49"/>
      <c r="J44" s="49"/>
      <c r="K44" s="50"/>
      <c r="L44" s="51"/>
      <c r="M44" s="24"/>
      <c r="N44" s="25">
        <v>1.37</v>
      </c>
      <c r="O44" s="24"/>
      <c r="P44" s="25">
        <v>463.08</v>
      </c>
      <c r="Q44" s="17" t="s">
        <v>146</v>
      </c>
      <c r="R44" s="18" t="s">
        <v>147</v>
      </c>
      <c r="S44" s="26"/>
      <c r="T44" s="20"/>
    </row>
    <row r="45" spans="1:20" ht="91.8" x14ac:dyDescent="0.25">
      <c r="A45" s="34"/>
      <c r="B45" s="35"/>
      <c r="C45" s="36"/>
      <c r="D45" s="35"/>
      <c r="E45" s="52"/>
      <c r="F45" s="34"/>
      <c r="G45" s="37"/>
      <c r="H45" s="38"/>
      <c r="I45" s="39"/>
      <c r="J45" s="39"/>
      <c r="K45" s="53"/>
      <c r="L45" s="54"/>
      <c r="M45" s="24"/>
      <c r="N45" s="25">
        <v>123.16</v>
      </c>
      <c r="O45" s="24"/>
      <c r="P45" s="25"/>
      <c r="Q45" s="17"/>
      <c r="R45" s="18" t="s">
        <v>154</v>
      </c>
      <c r="S45" s="26"/>
      <c r="T45" s="20"/>
    </row>
  </sheetData>
  <sortState xmlns:xlrd2="http://schemas.microsoft.com/office/spreadsheetml/2017/richdata2" ref="B13:T41">
    <sortCondition ref="B13:B41"/>
  </sortState>
  <mergeCells count="41">
    <mergeCell ref="G29:G30"/>
    <mergeCell ref="H29:H30"/>
    <mergeCell ref="I29:I30"/>
    <mergeCell ref="J29:J30"/>
    <mergeCell ref="A29:A30"/>
    <mergeCell ref="B29:B30"/>
    <mergeCell ref="C29:C30"/>
    <mergeCell ref="D29:D30"/>
    <mergeCell ref="F29:F30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42:A45"/>
    <mergeCell ref="I42:I45"/>
    <mergeCell ref="J42:J45"/>
    <mergeCell ref="L42:L45"/>
    <mergeCell ref="K42:K45"/>
    <mergeCell ref="B42:B45"/>
    <mergeCell ref="C42:C45"/>
    <mergeCell ref="D42:D45"/>
    <mergeCell ref="E42:E45"/>
    <mergeCell ref="F42:F45"/>
    <mergeCell ref="G42:G45"/>
    <mergeCell ref="H42:H45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O 3 G K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O 3 G K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t x i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O 3 G K X A F m G J O n A A A A + A A A A B I A A A A A A A A A A A A A A A A A A A A A A E N v b m Z p Z y 9 Q Y W N r Y W d l L n h t b F B L A Q I t A B Q A A g A I A D t x i l x T c j g s m w A A A O E A A A A T A A A A A A A A A A A A A A A A A P M A A A B b Q 2 9 u d G V u d F 9 U e X B l c 1 0 u e G 1 s U E s B A i 0 A F A A C A A g A O 3 G K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u E 6 H S c n U P Q Q V j O Y Z R h i A i g A A A A A E g A A A o A A A A B A A A A A Q J G V A t v n c 6 C g m m 9 W L + e U C U A A A A D u s v p 1 Q t j s L Z n s m W Z g / D K g A 6 N o J U A o G Y l 5 6 / O 2 d D E F k N H Y 7 q W W Z E P x f g g C 5 w 0 V 7 d n R I t Q X h 4 2 N n L v 1 K z S m z 1 4 G I / M O u V 8 G w v g 9 M M i p 1 i X g p F A A A A P X d w e v S T 0 I t d w 7 G b G 5 T 1 n I 2 p X E 7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2026-05-14T09:38:41Z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