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riwebs\Nagodbena Vijeća\25.9 - KAMP BANKI d.o.o. Brečevići (St-14-2025)\Tablica prijavljenih tražbina uz prijave tražbina\"/>
    </mc:Choice>
  </mc:AlternateContent>
  <xr:revisionPtr revIDLastSave="0" documentId="13_ncr:1_{96DA18D5-7E7E-453D-A82E-5F1C42042B96}" xr6:coauthVersionLast="47" xr6:coauthVersionMax="47" xr10:uidLastSave="{00000000-0000-0000-0000-000000000000}"/>
  <bookViews>
    <workbookView xWindow="-108" yWindow="-108" windowWidth="30936" windowHeight="16896" xr2:uid="{00000000-000D-0000-FFFF-FFFF00000000}"/>
  </bookViews>
  <sheets>
    <sheet name="Prijave tražbina" sheetId="1" r:id="rId1"/>
    <sheet name="Sheet1" sheetId="2" r:id="rId2"/>
  </sheets>
  <definedNames>
    <definedName name="_xlnm._FilterDatabase" localSheetId="0" hidden="1">'Prijave tražbina'!$A$12:$T$106</definedName>
    <definedName name="_xlnm.Print_Titles" localSheetId="0">'Prijave tražbina'!$12:$12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34" i="1" l="1"/>
  <c r="L78" i="1" l="1"/>
  <c r="L51" i="1"/>
  <c r="L86" i="1"/>
  <c r="N33" i="1"/>
  <c r="L33" i="1" s="1"/>
  <c r="N30" i="1"/>
  <c r="L30" i="1" s="1"/>
  <c r="L34" i="1"/>
  <c r="N31" i="1"/>
  <c r="L31" i="1" s="1"/>
  <c r="K99" i="1"/>
  <c r="N99" i="1"/>
  <c r="L99" i="1" s="1"/>
  <c r="L37" i="1"/>
  <c r="N104" i="1"/>
  <c r="L104" i="1" s="1"/>
  <c r="N32" i="1"/>
  <c r="L32" i="1" s="1"/>
  <c r="L49" i="1" l="1"/>
  <c r="L69" i="1" l="1"/>
  <c r="L88" i="1"/>
  <c r="L74" i="1"/>
  <c r="L76" i="1"/>
  <c r="N28" i="1"/>
  <c r="L28" i="1" s="1"/>
  <c r="L93" i="1"/>
  <c r="L20" i="1"/>
  <c r="L39" i="1" l="1"/>
  <c r="L83" i="1"/>
  <c r="N56" i="1"/>
  <c r="L56" i="1" s="1"/>
  <c r="N91" i="1"/>
  <c r="L91" i="1" s="1"/>
  <c r="L15" i="1"/>
  <c r="L44" i="1"/>
  <c r="L81" i="1"/>
  <c r="L103" i="1"/>
  <c r="L24" i="1"/>
  <c r="N24" i="1"/>
  <c r="N98" i="1"/>
  <c r="L98" i="1" s="1"/>
  <c r="L38" i="1"/>
  <c r="L95" i="1"/>
  <c r="L85" i="1"/>
  <c r="L100" i="1"/>
  <c r="L21" i="1"/>
  <c r="L105" i="1"/>
  <c r="K41" i="1"/>
  <c r="L41" i="1"/>
  <c r="L55" i="1"/>
  <c r="L54" i="1"/>
  <c r="N46" i="1"/>
  <c r="L46" i="1" s="1"/>
  <c r="K25" i="1"/>
  <c r="L25" i="1"/>
  <c r="N96" i="1"/>
  <c r="L96" i="1" s="1"/>
  <c r="N47" i="1"/>
  <c r="L47" i="1" s="1"/>
  <c r="L13" i="1"/>
  <c r="N22" i="1"/>
  <c r="L22" i="1" s="1"/>
  <c r="N72" i="1"/>
  <c r="L72" i="1" s="1"/>
  <c r="L67" i="1"/>
  <c r="N66" i="1"/>
  <c r="L66" i="1" s="1"/>
  <c r="N64" i="1"/>
  <c r="L64" i="1" s="1"/>
  <c r="L18" i="1"/>
  <c r="N42" i="1"/>
  <c r="L42" i="1" s="1"/>
  <c r="N53" i="1"/>
  <c r="L53" i="1" s="1"/>
  <c r="N63" i="1"/>
  <c r="L63" i="1" s="1"/>
  <c r="N92" i="1"/>
  <c r="L92" i="1" s="1"/>
  <c r="N62" i="1"/>
  <c r="L62" i="1" s="1"/>
  <c r="L52" i="1" l="1"/>
  <c r="N87" i="1" l="1"/>
  <c r="L87" i="1" s="1"/>
  <c r="N82" i="1" l="1"/>
  <c r="L82" i="1" s="1"/>
  <c r="N61" i="1" l="1"/>
  <c r="L61" i="1" s="1"/>
  <c r="N59" i="1" l="1"/>
  <c r="L59"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008 (Page 4)" description="Connection to the 'Table008 (Page 4)' query in the workbook." type="5" refreshedVersion="0" background="1">
    <dbPr connection="Provider=Microsoft.Mashup.OleDb.1;Data Source=$Workbook$;Location=&quot;Table008 (Page 4)&quot;;Extended Properties=&quot;&quot;" command="SELECT * FROM [Table008 (Page 4)]"/>
  </connection>
  <connection id="2" xr16:uid="{00000000-0015-0000-FFFF-FFFF01000000}" keepAlive="1" name="Query - Table009 (Page 5)" description="Connection to the 'Table009 (Page 5)' query in the workbook." type="5" refreshedVersion="0" background="1">
    <dbPr connection="Provider=Microsoft.Mashup.OleDb.1;Data Source=$Workbook$;Location=&quot;Table009 (Page 5)&quot;;Extended Properties=&quot;&quot;" command="SELECT * FROM [Table009 (Page 5)]"/>
  </connection>
  <connection id="3" xr16:uid="{00000000-0015-0000-FFFF-FFFF02000000}" keepAlive="1" name="Query - Table010 (Page 6)" description="Connection to the 'Table010 (Page 6)' query in the workbook." type="5" refreshedVersion="0" background="1">
    <dbPr connection="Provider=Microsoft.Mashup.OleDb.1;Data Source=$Workbook$;Location=&quot;Table010 (Page 6)&quot;;Extended Properties=&quot;&quot;" command="SELECT * FROM [Table010 (Page 6)]"/>
  </connection>
  <connection id="4" xr16:uid="{00000000-0015-0000-FFFF-FFFF03000000}" keepAlive="1" name="Query - Table011 (Page 7)" description="Connection to the 'Table011 (Page 7)' query in the workbook." type="5" refreshedVersion="0" background="1">
    <dbPr connection="Provider=Microsoft.Mashup.OleDb.1;Data Source=$Workbook$;Location=&quot;Table011 (Page 7)&quot;;Extended Properties=&quot;&quot;" command="SELECT * FROM [Table011 (Page 7)]"/>
  </connection>
  <connection id="5" xr16:uid="{00000000-0015-0000-FFFF-FFFF04000000}" keepAlive="1" name="Query - Table017 (Page 14)" description="Connection to the 'Table017 (Page 14)' query in the workbook." type="5" refreshedVersion="0" background="1">
    <dbPr connection="Provider=Microsoft.Mashup.OleDb.1;Data Source=$Workbook$;Location=&quot;Table017 (Page 14)&quot;;Extended Properties=&quot;&quot;" command="SELECT * FROM [Table017 (Page 14)]"/>
  </connection>
  <connection id="6" xr16:uid="{00000000-0015-0000-FFFF-FFFF05000000}" keepAlive="1" name="Query - Table018 (Page 15)" description="Connection to the 'Table018 (Page 15)' query in the workbook." type="5" refreshedVersion="0" background="1">
    <dbPr connection="Provider=Microsoft.Mashup.OleDb.1;Data Source=$Workbook$;Location=&quot;Table018 (Page 15)&quot;;Extended Properties=&quot;&quot;" command="SELECT * FROM [Table018 (Page 15)]"/>
  </connection>
  <connection id="7" xr16:uid="{00000000-0015-0000-FFFF-FFFF06000000}" keepAlive="1" name="Query - Table019 (Page 16)" description="Connection to the 'Table019 (Page 16)' query in the workbook." type="5" refreshedVersion="0" background="1">
    <dbPr connection="Provider=Microsoft.Mashup.OleDb.1;Data Source=$Workbook$;Location=&quot;Table019 (Page 16)&quot;;Extended Properties=&quot;&quot;" command="SELECT * FROM [Table019 (Page 16)]"/>
  </connection>
  <connection id="8" xr16:uid="{00000000-0015-0000-FFFF-FFFF07000000}" keepAlive="1" name="Query - Table020 (Page 17)" description="Connection to the 'Table020 (Page 17)' query in the workbook." type="5" refreshedVersion="0" background="1">
    <dbPr connection="Provider=Microsoft.Mashup.OleDb.1;Data Source=$Workbook$;Location=&quot;Table020 (Page 17)&quot;;Extended Properties=&quot;&quot;" command="SELECT * FROM [Table020 (Page 17)]"/>
  </connection>
  <connection id="9" xr16:uid="{00000000-0015-0000-FFFF-FFFF08000000}" keepAlive="1" name="Query - Table021 (Page 18)" description="Connection to the 'Table021 (Page 18)' query in the workbook." type="5" refreshedVersion="0" background="1">
    <dbPr connection="Provider=Microsoft.Mashup.OleDb.1;Data Source=$Workbook$;Location=&quot;Table021 (Page 18)&quot;;Extended Properties=&quot;&quot;" command="SELECT * FROM [Table021 (Page 18)]"/>
  </connection>
  <connection id="10" xr16:uid="{00000000-0015-0000-FFFF-FFFF09000000}" keepAlive="1" name="Query - Table022 (Page 19)" description="Connection to the 'Table022 (Page 19)' query in the workbook." type="5" refreshedVersion="0" background="1">
    <dbPr connection="Provider=Microsoft.Mashup.OleDb.1;Data Source=$Workbook$;Location=&quot;Table022 (Page 19)&quot;;Extended Properties=&quot;&quot;" command="SELECT * FROM [Table022 (Page 19)]"/>
  </connection>
  <connection id="11" xr16:uid="{00000000-0015-0000-FFFF-FFFF0A000000}" keepAlive="1" name="Query - Table023 (Page 20)" description="Connection to the 'Table023 (Page 20)' query in the workbook." type="5" refreshedVersion="0" background="1">
    <dbPr connection="Provider=Microsoft.Mashup.OleDb.1;Data Source=$Workbook$;Location=&quot;Table023 (Page 20)&quot;;Extended Properties=&quot;&quot;" command="SELECT * FROM [Table023 (Page 20)]"/>
  </connection>
  <connection id="12" xr16:uid="{00000000-0015-0000-FFFF-FFFF0B000000}" keepAlive="1" name="Query - Table024 (Page 21)" description="Connection to the 'Table024 (Page 21)' query in the workbook." type="5" refreshedVersion="0" background="1">
    <dbPr connection="Provider=Microsoft.Mashup.OleDb.1;Data Source=$Workbook$;Location=&quot;Table024 (Page 21)&quot;;Extended Properties=&quot;&quot;" command="SELECT * FROM [Table024 (Page 21)]"/>
  </connection>
  <connection id="13" xr16:uid="{00000000-0015-0000-FFFF-FFFF0C000000}" keepAlive="1" name="Query - Table025 (Page 22)" description="Connection to the 'Table025 (Page 22)' query in the workbook." type="5" refreshedVersion="0" background="1">
    <dbPr connection="Provider=Microsoft.Mashup.OleDb.1;Data Source=$Workbook$;Location=&quot;Table025 (Page 22)&quot;;Extended Properties=&quot;&quot;" command="SELECT * FROM [Table025 (Page 22)]"/>
  </connection>
  <connection id="14" xr16:uid="{00000000-0015-0000-FFFF-FFFF0D000000}" keepAlive="1" name="Query - Table026 (Page 23)" description="Connection to the 'Table026 (Page 23)' query in the workbook." type="5" refreshedVersion="0" background="1">
    <dbPr connection="Provider=Microsoft.Mashup.OleDb.1;Data Source=$Workbook$;Location=&quot;Table026 (Page 23)&quot;;Extended Properties=&quot;&quot;" command="SELECT * FROM [Table026 (Page 23)]"/>
  </connection>
  <connection id="15" xr16:uid="{00000000-0015-0000-FFFF-FFFF0E000000}" keepAlive="1" name="Query - Table027 (Page 24)" description="Connection to the 'Table027 (Page 24)' query in the workbook." type="5" refreshedVersion="0" background="1">
    <dbPr connection="Provider=Microsoft.Mashup.OleDb.1;Data Source=$Workbook$;Location=&quot;Table027 (Page 24)&quot;;Extended Properties=&quot;&quot;" command="SELECT * FROM [Table027 (Page 24)]"/>
  </connection>
  <connection id="16" xr16:uid="{00000000-0015-0000-FFFF-FFFF0F000000}" keepAlive="1" name="Query - Table028 (Page 25)" description="Connection to the 'Table028 (Page 25)' query in the workbook." type="5" refreshedVersion="0" background="1">
    <dbPr connection="Provider=Microsoft.Mashup.OleDb.1;Data Source=$Workbook$;Location=&quot;Table028 (Page 25)&quot;;Extended Properties=&quot;&quot;" command="SELECT * FROM [Table028 (Page 25)]"/>
  </connection>
  <connection id="17" xr16:uid="{00000000-0015-0000-FFFF-FFFF10000000}" keepAlive="1" name="Query - Table029 (Page 26)" description="Connection to the 'Table029 (Page 26)' query in the workbook." type="5" refreshedVersion="0" background="1">
    <dbPr connection="Provider=Microsoft.Mashup.OleDb.1;Data Source=$Workbook$;Location=&quot;Table029 (Page 26)&quot;;Extended Properties=&quot;&quot;" command="SELECT * FROM [Table029 (Page 26)]"/>
  </connection>
  <connection id="18" xr16:uid="{00000000-0015-0000-FFFF-FFFF11000000}" keepAlive="1" name="Query - Table030 (Page 27)" description="Connection to the 'Table030 (Page 27)' query in the workbook." type="5" refreshedVersion="0" background="1">
    <dbPr connection="Provider=Microsoft.Mashup.OleDb.1;Data Source=$Workbook$;Location=&quot;Table030 (Page 27)&quot;;Extended Properties=&quot;&quot;" command="SELECT * FROM [Table030 (Page 27)]"/>
  </connection>
  <connection id="19" xr16:uid="{00000000-0015-0000-FFFF-FFFF12000000}" keepAlive="1" name="Query - Table031 (Page 28)" description="Connection to the 'Table031 (Page 28)' query in the workbook." type="5" refreshedVersion="8" background="1" saveData="1">
    <dbPr connection="Provider=Microsoft.Mashup.OleDb.1;Data Source=$Workbook$;Location=&quot;Table031 (Page 28)&quot;;Extended Properties=&quot;&quot;" command="SELECT * FROM [Table031 (Page 28)]"/>
  </connection>
  <connection id="20" xr16:uid="{00000000-0015-0000-FFFF-FFFF13000000}" keepAlive="1" name="Query - Table032 (Page 28)" description="Connection to the 'Table032 (Page 28)' query in the workbook." type="5" refreshedVersion="8" background="1" saveData="1">
    <dbPr connection="Provider=Microsoft.Mashup.OleDb.1;Data Source=$Workbook$;Location=&quot;Table032 (Page 28)&quot;;Extended Properties=&quot;&quot;" command="SELECT * FROM [Table032 (Page 28)]"/>
  </connection>
</connections>
</file>

<file path=xl/sharedStrings.xml><?xml version="1.0" encoding="utf-8"?>
<sst xmlns="http://schemas.openxmlformats.org/spreadsheetml/2006/main" count="633" uniqueCount="341">
  <si>
    <t>NAZIV TABLICE</t>
  </si>
  <si>
    <t>Tablica prijavljenih tražbina u predstečajnom postupku</t>
  </si>
  <si>
    <t>DATUM</t>
  </si>
  <si>
    <t/>
  </si>
  <si>
    <t>NADLEŽNI TRGOVAČKI SUD</t>
  </si>
  <si>
    <t>POSLOVNI BROJ SPISA</t>
  </si>
  <si>
    <t>DUŽNIK</t>
  </si>
  <si>
    <t>IME I PREZIME / NAZIV</t>
  </si>
  <si>
    <t>OIB</t>
  </si>
  <si>
    <t>ADRESA / SJEDIŠTE</t>
  </si>
  <si>
    <t>Redni broj prijavljene tražbine</t>
  </si>
  <si>
    <t>Ime i prezime / Naziv vjerovnika</t>
  </si>
  <si>
    <t>OIB vjerovnika</t>
  </si>
  <si>
    <t>Adresa vjerovnika</t>
  </si>
  <si>
    <t>Vrsta tražbine</t>
  </si>
  <si>
    <t>Tražbina je navedena u prijedlogu za otvaranje predstečajnog postupka</t>
  </si>
  <si>
    <t>Prijava tražbine je podnesena</t>
  </si>
  <si>
    <t>Datum podnošenja prijave tražbine</t>
  </si>
  <si>
    <t>Ovršna isprava</t>
  </si>
  <si>
    <t>Pravna osnova tražbine</t>
  </si>
  <si>
    <t>Naziv predmeta</t>
  </si>
  <si>
    <t>KLASA PREDMETA</t>
  </si>
  <si>
    <t>URBROJ</t>
  </si>
  <si>
    <t>Iznos dospjele tražbine (EUR)</t>
  </si>
  <si>
    <t>Napomena</t>
  </si>
  <si>
    <t>Iznos tražbine navedene u prijedlogu za otvaranje predstečajnog postupka
(KN)</t>
  </si>
  <si>
    <t>Iznos tražbine navedene u prijedlogu za otvaranje predstečajnog postupka
(EUR)</t>
  </si>
  <si>
    <t>Iznos ukupne tražbine
(KN)</t>
  </si>
  <si>
    <t>Iznos ukupne tražbine
(EUR)</t>
  </si>
  <si>
    <t>Iznos dospjele tražbine
(KN)</t>
  </si>
  <si>
    <t>Iznos tražbine koja dospijeva nakon datuma otvaranja predmeta
(KN)</t>
  </si>
  <si>
    <t>Iznos tražbine koja dospijeva nakon datuma otvaranja predmeta
(EUR)</t>
  </si>
  <si>
    <t>Trgovački sud u Pazin</t>
  </si>
  <si>
    <t>03.03.2025.</t>
  </si>
  <si>
    <t>034-011/25-10/9</t>
  </si>
  <si>
    <t>St-14/2025</t>
  </si>
  <si>
    <t>Kamp Banki d.o.o. Brečevići</t>
  </si>
  <si>
    <t>78407041614</t>
  </si>
  <si>
    <t>Banki 28, 52444 Brečevići</t>
  </si>
  <si>
    <t>2 DOOR d.o.o.</t>
  </si>
  <si>
    <t>Put Tratice 5, Neviđane</t>
  </si>
  <si>
    <t>A. T. L. d. o. o.</t>
  </si>
  <si>
    <t>KALDIR 6, MOTOVUN</t>
  </si>
  <si>
    <t>A.B.S. d.o.o.</t>
  </si>
  <si>
    <t>KUKURINI 22, PIĆAN</t>
  </si>
  <si>
    <t>A1 Hrvatska d.o.o.</t>
  </si>
  <si>
    <t>VOJNOVIĆEVA 33,
Zagreb</t>
  </si>
  <si>
    <t>Srbljani 75A, Pazin</t>
  </si>
  <si>
    <t>DA</t>
  </si>
  <si>
    <t>ADRIALIFT d. o. o.</t>
  </si>
  <si>
    <t>BRAĆE BAČIĆ 36,
Rijeka</t>
  </si>
  <si>
    <t>BANKI 28, TINJAN</t>
  </si>
  <si>
    <t>POSLOVNA ZONA BB
LABINCI, Kaštelir</t>
  </si>
  <si>
    <t>ANELA d.o.o.</t>
  </si>
  <si>
    <t>BAŠIĆI 41D , TINJAN</t>
  </si>
  <si>
    <t>PETRA KREŠIMIRA 19,
Zmijavci</t>
  </si>
  <si>
    <t>117, DIRAČJE</t>
  </si>
  <si>
    <t>AQUACHEM d.o.o.</t>
  </si>
  <si>
    <t>INDUSTRIJSKA CESTA
12, IVANIĆ GRAD</t>
  </si>
  <si>
    <t>SEVERINSKA 10,
RIJEKA</t>
  </si>
  <si>
    <t>APSOLUT HI - FI d.o.o.</t>
  </si>
  <si>
    <t>B. I. D. GRUPA d.o.o.</t>
  </si>
  <si>
    <t>ABECEDA KOMUNIKACIJE d.o.o.</t>
  </si>
  <si>
    <t>ADRIA TRANS LOGISTIC d.o.o.</t>
  </si>
  <si>
    <t>AGENCIJA M.I.P. d.o.o.</t>
  </si>
  <si>
    <t>AGRO SERVIS ISTRA d.o.o.</t>
  </si>
  <si>
    <t>ALCA ZAGREB d.o.o.</t>
  </si>
  <si>
    <t>ANTE-INŽENJERSTVO d.o.o.</t>
  </si>
  <si>
    <t>BANKO DARKO</t>
  </si>
  <si>
    <t>Banki 28, TINJAN</t>
  </si>
  <si>
    <t>BANKO TRANSPORT d.o.o.</t>
  </si>
  <si>
    <t>37909621562</t>
  </si>
  <si>
    <t>UL.MASSA
LOMBARDA 7, POREČ</t>
  </si>
  <si>
    <t>91967242018</t>
  </si>
  <si>
    <t>HORVAĆANSKA
CESTA 31D, ZAGREB</t>
  </si>
  <si>
    <t>NL805734958B01</t>
  </si>
  <si>
    <t>BOOKING.COM.B.B.</t>
  </si>
  <si>
    <t>95449177169</t>
  </si>
  <si>
    <t>ISTARSKA 18, POREČ</t>
  </si>
  <si>
    <t>85100332897</t>
  </si>
  <si>
    <t>28189260936</t>
  </si>
  <si>
    <t>ZLATINI 12, Tinjan</t>
  </si>
  <si>
    <t>IT00131760316</t>
  </si>
  <si>
    <t>38599334631</t>
  </si>
  <si>
    <t>CONCETTINO d.o.o.</t>
  </si>
  <si>
    <t>MATE VLAŠIĆA 39,
POREČ</t>
  </si>
  <si>
    <t>CVITAN DARIO</t>
  </si>
  <si>
    <t>BAŠIĆI 38 , TINJAN</t>
  </si>
  <si>
    <t>DONNA F. d.o.o.</t>
  </si>
  <si>
    <t>ZAGREBAČKA 48,
Pazin</t>
  </si>
  <si>
    <t>Banki 28, Tinjan</t>
  </si>
  <si>
    <t>EFFECTUS d.o.o.</t>
  </si>
  <si>
    <t>ELEG d.o.o.</t>
  </si>
  <si>
    <t>DEKOVIĆI 1C, Nova
Vas 348</t>
  </si>
  <si>
    <t>FINA</t>
  </si>
  <si>
    <t>FUSIO d.o.o.</t>
  </si>
  <si>
    <t>BUIĆI 60, POREČ</t>
  </si>
  <si>
    <t>G.E.O.T.I.M. d.o.o.</t>
  </si>
  <si>
    <t>A.ŠANTIĆA 30, POREČ</t>
  </si>
  <si>
    <t>GELAX d. o. o.</t>
  </si>
  <si>
    <t>ŠETALIŠTE PAZINSKE
GIMNAZIJE 1 , PAZIN</t>
  </si>
  <si>
    <t>GRATIS d. o. o.</t>
  </si>
  <si>
    <t>IVETIĆI 76c, TINJAN</t>
  </si>
  <si>
    <t>56668956985</t>
  </si>
  <si>
    <t>BERISLAVIĆEVA 9,
Zagreb</t>
  </si>
  <si>
    <t>43965974818</t>
  </si>
  <si>
    <t>HEP ELEKTRA d.o.o.</t>
  </si>
  <si>
    <t>Ulica grada Vukovara 37,
Zagreb</t>
  </si>
  <si>
    <t>46830600751</t>
  </si>
  <si>
    <t>67254489473</t>
  </si>
  <si>
    <t>Kucici 109, TINJAN</t>
  </si>
  <si>
    <t>13269963589</t>
  </si>
  <si>
    <t>SV.IVAN DOL 8,
BUZET / 662-802/662-822</t>
  </si>
  <si>
    <t>69721430484</t>
  </si>
  <si>
    <t>ĆIRA CARIĆA 3,
Dubrovnik</t>
  </si>
  <si>
    <t>68990581414</t>
  </si>
  <si>
    <t>Mavri 1, Viškovo</t>
  </si>
  <si>
    <t>SI25535277</t>
  </si>
  <si>
    <t>KLEMEN HREN S.P.</t>
  </si>
  <si>
    <t>71197404350</t>
  </si>
  <si>
    <t>SPINČIĆEVA 4, Pula</t>
  </si>
  <si>
    <t>35626211689</t>
  </si>
  <si>
    <t>97943998009</t>
  </si>
  <si>
    <t>LAKMUS d. o. o.</t>
  </si>
  <si>
    <t>Sveti Ivan 3/2, BUZET</t>
  </si>
  <si>
    <t>TARSKA 6, Zagreb</t>
  </si>
  <si>
    <t>LIGHT ON d.o.o.</t>
  </si>
  <si>
    <t>M BULEŠIĆA 1, PAZIN</t>
  </si>
  <si>
    <t>LOVREČIĆI 23, Tinjan</t>
  </si>
  <si>
    <t>MA.IN.CART. d.o.o.</t>
  </si>
  <si>
    <t>MASS SHOES d.o.o.</t>
  </si>
  <si>
    <t>LIJEPE NAŠE 6 ,
KLANJEC 49290</t>
  </si>
  <si>
    <t>UL. PIETRA
KANDLERA 8B, POREČ</t>
  </si>
  <si>
    <t>MILOHANIĆI 15E,
TINJAN</t>
  </si>
  <si>
    <t>PHOBS d.o.o.</t>
  </si>
  <si>
    <t>VUKOVARSKA 19,
Dubrovnik</t>
  </si>
  <si>
    <t>PLAN ADRIA d.o.o.</t>
  </si>
  <si>
    <t>INDUSTRIJSKA 21-A ,
PULA</t>
  </si>
  <si>
    <t>MARKOVAC 22,
VIŠNJAN</t>
  </si>
  <si>
    <t>ROVINJSKA 2, POREČ</t>
  </si>
  <si>
    <t>PRISADI j.d.o.o.</t>
  </si>
  <si>
    <t>SLAVONSKA ULICA
32, Novigrad 291</t>
  </si>
  <si>
    <t>PRO 3 M d.o.o.</t>
  </si>
  <si>
    <t>FRA PAVLA
PELLIZZERA 24A,
Rovinj</t>
  </si>
  <si>
    <t>RIBILI d. o. o.</t>
  </si>
  <si>
    <t>Svetog Jurja 18, Rijeka</t>
  </si>
  <si>
    <t>ROXANICH d. o. o.</t>
  </si>
  <si>
    <t>KANAL 30, Motovun</t>
  </si>
  <si>
    <t>Bijankinijeva 8, Split</t>
  </si>
  <si>
    <t>VALA 5, 52450, VRSAR</t>
  </si>
  <si>
    <t>Tinjan 2E, Tinjan</t>
  </si>
  <si>
    <t>15 SIJEČNJA 4, Pazin</t>
  </si>
  <si>
    <t>M.VLAŠIĆA 30, POREČ</t>
  </si>
  <si>
    <t>MATE VLAŠIĆA 20,
POREČ</t>
  </si>
  <si>
    <t>TRI M d. o. o.</t>
  </si>
  <si>
    <t>Kosićevo 8, Opatija</t>
  </si>
  <si>
    <t>Soline 5, Pazin</t>
  </si>
  <si>
    <t>PROLAZ JOŽE
ŠURANA 6, Pazin</t>
  </si>
  <si>
    <t>FRA PAVLA
PELLIZZERA 24A</t>
  </si>
  <si>
    <t>BAČVA 2, Bačva</t>
  </si>
  <si>
    <t>ZORKO d. o. o.</t>
  </si>
  <si>
    <t>ISTARSKA KREDITNA BANKA UMAG d.d.</t>
  </si>
  <si>
    <t>Vrtni put 1, Zagreb</t>
  </si>
  <si>
    <t>KOLEDOVČINA 2
ZAGREB</t>
  </si>
  <si>
    <t>06531687122</t>
  </si>
  <si>
    <t>05386847307</t>
  </si>
  <si>
    <t>BERGUDAC IVANKA</t>
  </si>
  <si>
    <t>P.O.BOX 1639.
AMSTERDAM, NIZOZEMSKA</t>
  </si>
  <si>
    <t>BOŽIĆ &amp; BOŽIĆ d.o.o.</t>
  </si>
  <si>
    <t>BUDIMIR MARINKO</t>
  </si>
  <si>
    <t xml:space="preserve">TRG STARA TRŽNICA 2, PULA </t>
  </si>
  <si>
    <t>BUGARIN MATEO vl. BUGI-IN, OBRT ZA INSTALACIJE GRIJANJA I KLIMATIZACIJE</t>
  </si>
  <si>
    <t>VIALE PALMANOVA, GORIZIA, ITALIJA</t>
  </si>
  <si>
    <t>CROATIA OSIGURANJE d.d</t>
  </si>
  <si>
    <t>Ulica Vatroslava Jagića 33, Zagreb</t>
  </si>
  <si>
    <t>09628410696</t>
  </si>
  <si>
    <t xml:space="preserve">BANKO DORICA </t>
  </si>
  <si>
    <t>DRŽAVNI INSPEKTORAT</t>
  </si>
  <si>
    <t>Ulica Pavla Šubića 29, Zagreb</t>
  </si>
  <si>
    <r>
      <rPr>
        <b/>
        <sz val="8"/>
        <rFont val="Arial"/>
        <family val="2"/>
        <charset val="238"/>
      </rPr>
      <t>Dužnik</t>
    </r>
    <r>
      <rPr>
        <sz val="8"/>
        <rFont val="Arial"/>
        <family val="2"/>
        <charset val="238"/>
      </rPr>
      <t xml:space="preserve"> u prijedlogu naveo drugu adresu vjerovnika (MARULIĆEVA 1, PULA)</t>
    </r>
  </si>
  <si>
    <r>
      <rPr>
        <b/>
        <sz val="8"/>
        <rFont val="Arial"/>
        <family val="2"/>
        <charset val="238"/>
      </rPr>
      <t>Dužnik</t>
    </r>
    <r>
      <rPr>
        <sz val="8"/>
        <rFont val="Arial"/>
        <family val="2"/>
        <charset val="238"/>
      </rPr>
      <t xml:space="preserve"> u prijedlogu nije naveo adresu vjerovnika</t>
    </r>
  </si>
  <si>
    <r>
      <rPr>
        <b/>
        <sz val="8"/>
        <rFont val="Arial"/>
        <family val="2"/>
        <charset val="238"/>
      </rPr>
      <t>Dužnik</t>
    </r>
    <r>
      <rPr>
        <sz val="8"/>
        <rFont val="Arial"/>
        <family val="2"/>
        <charset val="238"/>
      </rPr>
      <t xml:space="preserve"> u prijedlogu naveo drugu adresu vjerovnika (IBLEROV TRG 7, ZAGREB)</t>
    </r>
  </si>
  <si>
    <r>
      <rPr>
        <b/>
        <sz val="8"/>
        <rFont val="Arial"/>
        <family val="2"/>
        <charset val="238"/>
      </rPr>
      <t>Dužnik</t>
    </r>
    <r>
      <rPr>
        <sz val="8"/>
        <rFont val="Arial"/>
        <family val="2"/>
        <charset val="238"/>
      </rPr>
      <t xml:space="preserve"> u prijedlogu nije naveo OIB i adresu vjerovnika</t>
    </r>
  </si>
  <si>
    <t>02958603986</t>
  </si>
  <si>
    <r>
      <rPr>
        <b/>
        <sz val="8"/>
        <rFont val="Arial"/>
        <family val="2"/>
        <charset val="238"/>
      </rPr>
      <t>Dužnik</t>
    </r>
    <r>
      <rPr>
        <sz val="8"/>
        <rFont val="Arial"/>
        <family val="2"/>
        <charset val="238"/>
      </rPr>
      <t xml:space="preserve"> je u prijedlogu naveo neispravan OIB (2958603986) i drugu adresu vjerovnika (Benka Benkovića 1g,
Zadar)</t>
    </r>
  </si>
  <si>
    <t>Veslačka ulica 6, 23000 Zadar</t>
  </si>
  <si>
    <t>ELEKTRO LOVREČIĆ d.o.o.</t>
  </si>
  <si>
    <t>ELEKTROMETAL d.o.o.</t>
  </si>
  <si>
    <r>
      <rPr>
        <b/>
        <sz val="8"/>
        <rFont val="Arial"/>
        <family val="2"/>
        <charset val="238"/>
      </rPr>
      <t>Dužnik</t>
    </r>
    <r>
      <rPr>
        <sz val="8"/>
        <rFont val="Arial"/>
        <family val="2"/>
        <charset val="238"/>
      </rPr>
      <t xml:space="preserve"> u prijedlogu naveo drugu adresu vjerovnika (LOVREČIĆI 23, TINJAN)</t>
    </r>
  </si>
  <si>
    <t>LOVREČIĆI BB, JAKOVICI</t>
  </si>
  <si>
    <r>
      <rPr>
        <b/>
        <sz val="8"/>
        <rFont val="Arial"/>
        <family val="2"/>
        <charset val="238"/>
      </rPr>
      <t>Dužnik</t>
    </r>
    <r>
      <rPr>
        <sz val="8"/>
        <rFont val="Arial"/>
        <family val="2"/>
        <charset val="238"/>
      </rPr>
      <t xml:space="preserve"> u prijedlogu naveo drugu adresu vjerovnika (ROČKA 12 VRANIĆI, POREČ)</t>
    </r>
  </si>
  <si>
    <t>Primorska 4, 52440 Poreč</t>
  </si>
  <si>
    <r>
      <rPr>
        <b/>
        <sz val="8"/>
        <rFont val="Arial"/>
        <family val="2"/>
        <charset val="238"/>
      </rPr>
      <t>Dužnik</t>
    </r>
    <r>
      <rPr>
        <sz val="8"/>
        <rFont val="Arial"/>
        <family val="2"/>
        <charset val="238"/>
      </rPr>
      <t xml:space="preserve"> u prijedlogu naveo drugu adresu vjerovnika (VRTNI PUT 3, ZAGREB)</t>
    </r>
  </si>
  <si>
    <t>ULICA GRADA VUKOVARA 70, 10000 ZAGREB</t>
  </si>
  <si>
    <r>
      <rPr>
        <b/>
        <sz val="8"/>
        <rFont val="Arial"/>
        <family val="2"/>
        <charset val="238"/>
      </rPr>
      <t>Dužnik</t>
    </r>
    <r>
      <rPr>
        <sz val="8"/>
        <rFont val="Arial"/>
        <family val="2"/>
        <charset val="238"/>
      </rPr>
      <t xml:space="preserve"> u prijedlogu naveo drugu adresu vjerovnika (PLOVANIJA,ISTARSKA BB)</t>
    </r>
  </si>
  <si>
    <t>Plovanija, Zanatska 4, 52460 Buje</t>
  </si>
  <si>
    <t>Gimnazija i strukovna škola Jurja Dobrile</t>
  </si>
  <si>
    <r>
      <rPr>
        <b/>
        <sz val="8"/>
        <rFont val="Arial"/>
        <family val="2"/>
        <charset val="238"/>
      </rPr>
      <t>Dužnik</t>
    </r>
    <r>
      <rPr>
        <sz val="8"/>
        <rFont val="Arial"/>
        <family val="2"/>
        <charset val="238"/>
      </rPr>
      <t xml:space="preserve"> u prijedlogu naveo drugu adresu vjerovnika (DINKA TRINAJSTIĆA
14, PULA)</t>
    </r>
  </si>
  <si>
    <t>ULICA GRADA VUKOVARA 37, 10000 ZAGREB</t>
  </si>
  <si>
    <t>HEP-Operator distribucijskog sustava d.o.o.</t>
  </si>
  <si>
    <t>ISTARSKI VODOVOD d. o. o.</t>
  </si>
  <si>
    <t>ITI COMPUTERS SERVICES d.o.o.</t>
  </si>
  <si>
    <t>KIMI COMMERCE d.o.o.</t>
  </si>
  <si>
    <t>ČRTOMIROVA ULICA
19, LJUBLJANA, SLOVENIJA</t>
  </si>
  <si>
    <t>KONING PROJEKT d.o.o.</t>
  </si>
  <si>
    <t>KORDUN ALATI d.o.o.</t>
  </si>
  <si>
    <t>MATKA LAGINJE, KARLOVAC</t>
  </si>
  <si>
    <t>LARETO GRUPA d.o.o.</t>
  </si>
  <si>
    <t>LOVREČIĆ BAU d.o.o.</t>
  </si>
  <si>
    <t>VIA SPINE 16, ROVINJ</t>
  </si>
  <si>
    <t>CALCESTRUZZI TRIESTE S.R.L.</t>
  </si>
  <si>
    <t>REPUBLIKA HRVATSKA MINISTARSTVO FINANCIJA</t>
  </si>
  <si>
    <t>KATANČIĆEVA 5, 10000 ZAGREB</t>
  </si>
  <si>
    <r>
      <rPr>
        <b/>
        <sz val="8"/>
        <rFont val="Arial"/>
        <family val="2"/>
        <charset val="238"/>
      </rPr>
      <t>Dužnik</t>
    </r>
    <r>
      <rPr>
        <sz val="8"/>
        <rFont val="Arial"/>
        <family val="2"/>
        <charset val="238"/>
      </rPr>
      <t xml:space="preserve"> je u prijedlogu naveo nepotpun naziv vjerovnika (MINISTARSTVO FINANCIJA)</t>
    </r>
  </si>
  <si>
    <t>06273835065</t>
  </si>
  <si>
    <t>MILOHANIĆ MLADEN, OPG PRŠUTI</t>
  </si>
  <si>
    <r>
      <rPr>
        <b/>
        <sz val="8"/>
        <rFont val="Arial"/>
        <family val="2"/>
        <charset val="238"/>
      </rPr>
      <t>Dužnik</t>
    </r>
    <r>
      <rPr>
        <sz val="8"/>
        <rFont val="Arial"/>
        <family val="2"/>
        <charset val="238"/>
      </rPr>
      <t xml:space="preserve"> je u prijavi naveo neispravan naziv vjerovnika (OPG PRŠUTI MILOHANIĆ)</t>
    </r>
  </si>
  <si>
    <t>PALMAN THERMO d. o. o.</t>
  </si>
  <si>
    <t>09221756952</t>
  </si>
  <si>
    <r>
      <rPr>
        <b/>
        <sz val="8"/>
        <rFont val="Arial"/>
        <family val="2"/>
        <charset val="238"/>
      </rPr>
      <t>Dužnik</t>
    </r>
    <r>
      <rPr>
        <sz val="8"/>
        <rFont val="Arial"/>
        <family val="2"/>
        <charset val="238"/>
      </rPr>
      <t xml:space="preserve"> je u prijavi naveo neispravan OIB vjerovnika (9221756952)</t>
    </r>
  </si>
  <si>
    <t>PULIN DARIO, vl. PRIJEVOZNIČKI OBRT I KAMENOLOM "PULIN"</t>
  </si>
  <si>
    <t>PRIMO MONTE d.o.o.</t>
  </si>
  <si>
    <t>01104356339</t>
  </si>
  <si>
    <r>
      <rPr>
        <b/>
        <sz val="8"/>
        <rFont val="Arial"/>
        <family val="2"/>
        <charset val="238"/>
      </rPr>
      <t>Dužnik</t>
    </r>
    <r>
      <rPr>
        <sz val="8"/>
        <rFont val="Arial"/>
        <family val="2"/>
        <charset val="238"/>
      </rPr>
      <t xml:space="preserve"> je u prijavi naveo neispravan OIB vjerovnika (1104356339)</t>
    </r>
  </si>
  <si>
    <t>ROTO DINAMIC d.o.o.</t>
  </si>
  <si>
    <r>
      <rPr>
        <b/>
        <sz val="8"/>
        <rFont val="Arial"/>
        <family val="2"/>
        <charset val="238"/>
      </rPr>
      <t>Dužnik</t>
    </r>
    <r>
      <rPr>
        <sz val="8"/>
        <rFont val="Arial"/>
        <family val="2"/>
        <charset val="238"/>
      </rPr>
      <t xml:space="preserve"> u prijedlogu naveo drugu adresu vjerovnika (SAMOBORSKA CESTA 102)</t>
    </r>
  </si>
  <si>
    <t>Ulica grada Wirgesa 14, 10430 Samobor</t>
  </si>
  <si>
    <t>MLETAČKA 12, 52100 Pula</t>
  </si>
  <si>
    <t>S. C. PROJECTING d.o.o.</t>
  </si>
  <si>
    <t>SALT WITH PHILOSOPHERS d.o.o.</t>
  </si>
  <si>
    <t>Glavić Martin, vl. SAORSA, obrt za turističke djelatnosti, turistička agencija</t>
  </si>
  <si>
    <t xml:space="preserve">Halambek Saša, vl.Saša-Weddings, obrt za fotografske usluge </t>
  </si>
  <si>
    <t>KRIZMANIĆ SIMON, vl. SIVA, OBRT ZA NAJAM OPREME I PRIJEVOZ</t>
  </si>
  <si>
    <t>TOMAZ KLAUDIO, vl. TOMAZ, POLJOPRIVREDNO-TRGOVAČKI OBRT</t>
  </si>
  <si>
    <r>
      <rPr>
        <b/>
        <sz val="8"/>
        <rFont val="Arial"/>
        <family val="2"/>
        <charset val="238"/>
      </rPr>
      <t>Dužnik</t>
    </r>
    <r>
      <rPr>
        <sz val="8"/>
        <rFont val="Arial"/>
        <family val="2"/>
        <charset val="238"/>
      </rPr>
      <t xml:space="preserve"> u prijedlogu naveo drugu adresu vjerovnika (KANAL 38A, Motovun)</t>
    </r>
  </si>
  <si>
    <t>KANAL 36, Motovun</t>
  </si>
  <si>
    <r>
      <rPr>
        <b/>
        <sz val="8"/>
        <rFont val="Arial"/>
        <family val="2"/>
        <charset val="238"/>
      </rPr>
      <t>Dužnik</t>
    </r>
    <r>
      <rPr>
        <sz val="8"/>
        <rFont val="Arial"/>
        <family val="2"/>
        <charset val="238"/>
      </rPr>
      <t xml:space="preserve"> u prijedlogu naveo drugu adresu vjerovnika (LUPOGLAV 246, LUPOGLAV)</t>
    </r>
  </si>
  <si>
    <t>LUPOGLAV 24 D, LUPOGLAV</t>
  </si>
  <si>
    <t>Tominić Dean, vl. TOMINIĆ, obrt za trgovinu</t>
  </si>
  <si>
    <t>Papić Saša, vl. Trgovački obrt VIDE I MATICE</t>
  </si>
  <si>
    <t>Zgrablić Ivan, vl. Trgovačko-mesarski obrt IVE</t>
  </si>
  <si>
    <r>
      <rPr>
        <b/>
        <sz val="8"/>
        <rFont val="Arial"/>
        <family val="2"/>
        <charset val="238"/>
      </rPr>
      <t>Dužnik</t>
    </r>
    <r>
      <rPr>
        <sz val="8"/>
        <rFont val="Arial"/>
        <family val="2"/>
        <charset val="238"/>
      </rPr>
      <t xml:space="preserve"> u prijedlogu naveo drugu adresu vjerovnika (PAZINSKA 27A, POREČ)</t>
    </r>
  </si>
  <si>
    <t>STANCIJA KALIGARI 3, 52440 POREČ</t>
  </si>
  <si>
    <t>Šverko Andrej, vl. VIM, obrt za trgovinu</t>
  </si>
  <si>
    <r>
      <rPr>
        <b/>
        <sz val="8"/>
        <rFont val="Arial"/>
        <family val="2"/>
        <charset val="238"/>
      </rPr>
      <t>Dužnik</t>
    </r>
    <r>
      <rPr>
        <sz val="8"/>
        <rFont val="Arial"/>
        <family val="2"/>
        <charset val="238"/>
      </rPr>
      <t xml:space="preserve"> je u prijavi naveo neispravan OIB vjerovnika (5328370024)</t>
    </r>
  </si>
  <si>
    <t>05328370024</t>
  </si>
  <si>
    <t xml:space="preserve">PAULIŠIĆ MARIJAN, VRŠITELJ DUŽNOSTI JAVNOG BILJEŽNIKA
</t>
  </si>
  <si>
    <t>ZAŠTITA INŽENJERING KONZALTING d.o.o.</t>
  </si>
  <si>
    <t>ŽIKOVIĆ VALTER OPG</t>
  </si>
  <si>
    <r>
      <rPr>
        <b/>
        <sz val="8"/>
        <rFont val="Arial"/>
        <family val="2"/>
        <charset val="238"/>
      </rPr>
      <t>Dužnik</t>
    </r>
    <r>
      <rPr>
        <sz val="8"/>
        <rFont val="Arial"/>
        <family val="2"/>
        <charset val="238"/>
      </rPr>
      <t xml:space="preserve"> u prijedlogu naveo drugu adresu vjerovnika (FINDERLI 11, BUZET)</t>
    </r>
  </si>
  <si>
    <t>Franje Glavinića 3, 52341 Kanfanar</t>
  </si>
  <si>
    <t>BLUEPRINT SMART d.o.o.</t>
  </si>
  <si>
    <t>DUJMOVIĆ NADA, VL. OBRTA ZA PROIZVODNJU PROIZVODA OD MESA, ISTARSKI PRŠUT DUJMOVIĆ</t>
  </si>
  <si>
    <t>VIB TURIZAM j.d.o.o.</t>
  </si>
  <si>
    <t>Ulica Ernesta Miloša - Via Ernest Miloš 1, 52470, Umag -Umago</t>
  </si>
  <si>
    <t>Redovna tražbina</t>
  </si>
  <si>
    <t>06.02.2025.</t>
  </si>
  <si>
    <t>Račun-otpremnica</t>
  </si>
  <si>
    <t>07.02.2025.</t>
  </si>
  <si>
    <t>10.02.2025.</t>
  </si>
  <si>
    <t>Rješenje o ovrsi na temelju vjerodostojne isprave, Općinski sud u Pazinu, Javni bilježnik Nataša Jeromela Mauša, Pazin, posl. br. Ovrv-6377/2024, UPP/OS-Ovrv-554/2024</t>
  </si>
  <si>
    <t>DA
7.340,22 EUR</t>
  </si>
  <si>
    <t>12.02.2025.</t>
  </si>
  <si>
    <t>Presuda Trgovačkog suda u Pazinu, posl. br. P-177/2024-8 od 16. prosinca 2024 godine, račun br.213/2/391, 214/2/391, 215/2/391, 216/2/391, 217/2/391,218/2/391, 219/2/391, 220/2/391, 221/2/391, 222/2/391, Sporazum o uređenju međusobnih odnosa od 14.04.2024.</t>
  </si>
  <si>
    <t>13.02.2025.</t>
  </si>
  <si>
    <t>Vjerodostojna isprava-izvod iz poslovnih knjiga br. naloga: 82001462 od 11.02.2025. (za ugovorni račun broj: 2300122459)</t>
  </si>
  <si>
    <t>Porezni dug</t>
  </si>
  <si>
    <t>DA
18.444,04 EUR</t>
  </si>
  <si>
    <t>Trošak sastava isprava</t>
  </si>
  <si>
    <t>17.02.2025.</t>
  </si>
  <si>
    <t>Ugovor</t>
  </si>
  <si>
    <t>Naknada za usluge putem digitalnog certifikata (PKI)</t>
  </si>
  <si>
    <t>18.02.2025.</t>
  </si>
  <si>
    <t>19.02.2025.</t>
  </si>
  <si>
    <t>21.02.2025.</t>
  </si>
  <si>
    <t>Ugovor o pretplatničkom odnosu, šifra</t>
  </si>
  <si>
    <t>Ugovor o kreditu broj 9247100145, zaključen dana 24.03.2023.godine</t>
  </si>
  <si>
    <t>DA
644.218,08 EUR</t>
  </si>
  <si>
    <r>
      <rPr>
        <b/>
        <sz val="8"/>
        <rFont val="Arial"/>
        <family val="2"/>
        <charset val="238"/>
      </rPr>
      <t>Vjerovnik</t>
    </r>
    <r>
      <rPr>
        <sz val="8"/>
        <rFont val="Arial"/>
        <family val="2"/>
        <charset val="238"/>
      </rPr>
      <t xml:space="preserve"> u prijavi tražbine (točka b) iskazao pogrešan zbroj iznosa dospjele tražbine (23.079,63 EUR)</t>
    </r>
  </si>
  <si>
    <t>1.126.253,22 EUR</t>
  </si>
  <si>
    <t>DA
1.149.339,49 EUR</t>
  </si>
  <si>
    <t>DA
311.645,73 EUR</t>
  </si>
  <si>
    <t>Ugovor o kreditu broj 900702749-4, zaključen 02.05.2022.godine., Aneks 1.zaključen 22.07.2022 godine, Aneks 2.zaključen 22.03.2023 godine</t>
  </si>
  <si>
    <t>Ugovor o transakcijskom računu poslovnog subjekta zaključen 22.01.2020.godine</t>
  </si>
  <si>
    <t>22.02.2025.</t>
  </si>
  <si>
    <t>DA
10.000,00 EUR</t>
  </si>
  <si>
    <t>24.02.2025.</t>
  </si>
  <si>
    <t>Izlazni računi 25/01/1 od dana 29.12.2023.god. na iznos od 362,50 EUR, 26/01/1 od dana 29.12.2023.god. na iznos od 118,00 EUR
Ugovori o dugoročnom zajmu 17102023 na iznos od 326.890,00 EUR, 03102023 na iznos od 7.000,00 EUR, 01092023 na iznos od 28.800,00 EUR, 16082023 na iznos od 540,00 EUR, 01082023 na iznos od 21.900,00 EUR, 10072023 na iznos od 30.689,05 EUR, 05072023 na iznos od 20.590,00 EUR, 29062023 na iznos od 7.000,00 EUR, 29062023 na iznos od 1.560,97 EUR, 02062023 na iznos od 18.460,97 EUR</t>
  </si>
  <si>
    <t>DA
543.750,00 EUR</t>
  </si>
  <si>
    <t>Razlučno pravo</t>
  </si>
  <si>
    <t>Pravo građenja upisano na listu C nekretnine označene kao broj zemljišta (Kat.čestice) 3626/3, zkul.2497 k.o. Tinjan, koje je upisano u zkul. 2504 k.o. Tinjan, kod Općinskog suda u Pazinu</t>
  </si>
  <si>
    <t>DA
556.252,15 EUR</t>
  </si>
  <si>
    <t>25.02.2025.</t>
  </si>
  <si>
    <t>Ugovor br. 63-2022</t>
  </si>
  <si>
    <t>Računi i izvod otvorenih stavaka</t>
  </si>
  <si>
    <t>Ugovor o pozajmici, konto kartice</t>
  </si>
  <si>
    <r>
      <rPr>
        <b/>
        <sz val="8"/>
        <rFont val="Arial"/>
        <family val="2"/>
        <charset val="238"/>
      </rPr>
      <t>Vjerovnik</t>
    </r>
    <r>
      <rPr>
        <sz val="8"/>
        <rFont val="Arial"/>
        <family val="2"/>
        <charset val="238"/>
      </rPr>
      <t xml:space="preserve"> je u prijavi tražbine naznačio pogrešan iznos dospjele tražbine (20.757,63+1.773,58 = 22.531,21 EUR)</t>
    </r>
  </si>
  <si>
    <t>NE
106,12 EUR</t>
  </si>
  <si>
    <r>
      <rPr>
        <b/>
        <sz val="8"/>
        <rFont val="Arial"/>
        <family val="2"/>
        <charset val="238"/>
      </rPr>
      <t>Vjerovnik</t>
    </r>
    <r>
      <rPr>
        <sz val="8"/>
        <rFont val="Arial"/>
        <family val="2"/>
        <charset val="238"/>
      </rPr>
      <t xml:space="preserve"> je u prijavi tražbine naznačio da NE raspolaže ovršnom ispravom dok je naveo iznos 566,06 EUR</t>
    </r>
  </si>
  <si>
    <t>NE
566,06 EUR</t>
  </si>
  <si>
    <t>26.02.2025.</t>
  </si>
  <si>
    <r>
      <rPr>
        <b/>
        <sz val="8"/>
        <rFont val="Arial"/>
        <family val="2"/>
        <charset val="238"/>
      </rPr>
      <t>Vjerovnik</t>
    </r>
    <r>
      <rPr>
        <sz val="8"/>
        <rFont val="Arial"/>
        <family val="2"/>
        <charset val="238"/>
      </rPr>
      <t xml:space="preserve"> je u prijavi tražbine naznačio da NE raspolaže ovršnom ispravom dok je naveo iznos 106,12 EUR. Dostavljen samo Obrazac 3., bez popratne dokumentacije</t>
    </r>
  </si>
  <si>
    <t>Konto kartice</t>
  </si>
  <si>
    <t>Izvršene usluge javnog bilježnika</t>
  </si>
  <si>
    <t>Računi za isporuku dobara i obračun kamata</t>
  </si>
  <si>
    <t>Potraživanja za pružene usluge</t>
  </si>
  <si>
    <t>Ugovor o kupoprodaji robe</t>
  </si>
  <si>
    <t>Računi</t>
  </si>
  <si>
    <t>Izlučno pravo</t>
  </si>
  <si>
    <t>Inox oprema za kamp (rukohvat, uljni šaht, odrazračnik, vratašca, odvodni kanali, lim inox), stepenice, kutija inox, okvir inox, podni kanal</t>
  </si>
  <si>
    <t>DA
3.265,23 EUR</t>
  </si>
  <si>
    <t>NE
1.341,25 EUR</t>
  </si>
  <si>
    <t>27.02.2025.</t>
  </si>
  <si>
    <t>DA
4.743,75 EUR</t>
  </si>
  <si>
    <t>Ugovor o dugoročnom zajmu br. 24/03102024</t>
  </si>
  <si>
    <t>DA
200.000,00 EUR</t>
  </si>
  <si>
    <t>SPORAZUM od 6.5.2024. između Aquachem d.o.o.-Kamp Banki d.o.o.-Banko Transport d.o.o. - Darko Banko</t>
  </si>
  <si>
    <r>
      <rPr>
        <b/>
        <sz val="8"/>
        <rFont val="Arial"/>
        <family val="2"/>
        <charset val="238"/>
      </rPr>
      <t>Vjerovnik</t>
    </r>
    <r>
      <rPr>
        <sz val="8"/>
        <rFont val="Arial"/>
        <family val="2"/>
        <charset val="238"/>
      </rPr>
      <t xml:space="preserve"> u prijavi tražbine nije naznačio iznos dospjele tražbine kao ni iznos tražbine koji dospjeva nakon otvaranja predstečajnog postupka. </t>
    </r>
    <r>
      <rPr>
        <b/>
        <sz val="8"/>
        <rFont val="Arial"/>
        <family val="2"/>
        <charset val="238"/>
      </rPr>
      <t>Vjerovnik</t>
    </r>
    <r>
      <rPr>
        <sz val="8"/>
        <rFont val="Arial"/>
        <family val="2"/>
        <charset val="238"/>
      </rPr>
      <t xml:space="preserve"> je u prijavi iskazao da ne raspolaže ovršnom ispravom no za istu je naveo iznos. </t>
    </r>
  </si>
  <si>
    <t>Neplaćeni računi</t>
  </si>
  <si>
    <t>Rješenje o ovrsi na temelju vjerodostojne isprave od 01.02.2024., Općinski sud u Pazinu, JB Miodrag Ivković, Buzet, Jedinstveni identifikator prijedloga:487547-2023, Sudski predmet:Ovrv-8483/2023, Javnobilježnički predmet:UPP/OS-Ovrv-703/2023, Broj zapisa: eb31c-d5849, Kontrolni broj: 062b0-29751-18b41, Rješenje je pravomoćno i ovršno dana 29.02.2024.</t>
  </si>
  <si>
    <r>
      <rPr>
        <b/>
        <sz val="8"/>
        <rFont val="Arial"/>
        <family val="2"/>
        <charset val="238"/>
      </rPr>
      <t>Vjerovnik</t>
    </r>
    <r>
      <rPr>
        <sz val="8"/>
        <rFont val="Arial"/>
        <family val="2"/>
        <charset val="238"/>
      </rPr>
      <t xml:space="preserve"> u prijavi tražbine pod iznos dospjele tražbine nije uračunao kamate u iznosu od 2.358,40 EUR. </t>
    </r>
  </si>
  <si>
    <t>DA
15.199,01 EUR</t>
  </si>
  <si>
    <t>Račun, kamate, konto kartice</t>
  </si>
  <si>
    <t>Izvansudska nagodba, potvrđena 14.10.2024., broj OV-5978/2024; račun br.37-1-1</t>
  </si>
  <si>
    <t xml:space="preserve">Izvansudska nagodba, potvrđena 14.10.2024., broj OV-5978/2024; </t>
  </si>
  <si>
    <t>Izvansudska nagodba, potvrđena 14.10.2024., broj OV-5978/2024</t>
  </si>
  <si>
    <t>Ugovor o kreditu broj 900702586-0, zaključen 06.06.2020.godine, Aneks 1. zaključen 22.07.2022., Aneks 2. zaključen 22.07.2023.</t>
  </si>
  <si>
    <t>Ugovor o osiguranju-Poduzetnik PROtekt br. 554141003431, Ugovori za osiguranje imovine br. 078147194878, 078147195381, 078147195388, 078147195389, 078147195931, 078147195932, 078147195933, 078147195934, 078147195935, računi, Prijedlog za ovrhu posl.br.Ovrv-7170/2024 od 27.09.2024., OS Pazin
Kod Općinskog suda u Pazinu pod posl.br. Ovrv-7170/2024 u tijeku je ovršni postupak između vjerovnika kao ovrhovoditelja i dužnika kao ovršenika</t>
  </si>
  <si>
    <r>
      <rPr>
        <b/>
        <sz val="8"/>
        <rFont val="Arial"/>
        <family val="2"/>
        <charset val="238"/>
      </rPr>
      <t>Vjerovnik</t>
    </r>
    <r>
      <rPr>
        <sz val="8"/>
        <rFont val="Arial"/>
        <family val="2"/>
        <charset val="238"/>
      </rPr>
      <t xml:space="preserve"> je u prijavi naveo iznos dospjele tražbine koje ne odgovara zbroju glavnice i kamate (7.065,22 eur)</t>
    </r>
  </si>
  <si>
    <t>Račun 237/1/1, račun 238/1/1, račun 239/1/1, Ugovor o cesiji od 20.09.2024.</t>
  </si>
  <si>
    <r>
      <rPr>
        <b/>
        <sz val="8"/>
        <rFont val="Arial"/>
        <family val="2"/>
        <charset val="238"/>
      </rPr>
      <t>Vjerovnik</t>
    </r>
    <r>
      <rPr>
        <sz val="8"/>
        <rFont val="Arial"/>
        <family val="2"/>
        <charset val="238"/>
      </rPr>
      <t xml:space="preserve"> je u prijavi naveo iznos dospjele tražbine koje ne odgovara zbroju glavnice i kamate (19.249,27 eur)</t>
    </r>
  </si>
  <si>
    <t>Odvjetničko društvo GARANKIĆ &amp; PARTNERI d.o.o.</t>
  </si>
  <si>
    <t xml:space="preserve">HDS </t>
  </si>
  <si>
    <t>Zakon o autorskom pravu i srodnim pravima čl. 156. st. 1 i čl. 160., naknada za javno korištenje autorskih glazbenih djela, snimljenih izvedaba umjetnika izvođača i snimaka sadržanih na fonogramima i Pravilnici o naknadama.</t>
  </si>
  <si>
    <t>Ugovor o pozajmici, konto kartice, IOS-računi</t>
  </si>
  <si>
    <t>Račun</t>
  </si>
  <si>
    <t xml:space="preserve">BELLINI PAOLA                                          </t>
  </si>
  <si>
    <t>25387659152</t>
  </si>
  <si>
    <t>BORGO 6, 52424 MOTOVUN</t>
  </si>
  <si>
    <t>NE</t>
  </si>
  <si>
    <t>118-08-4012-25-67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</si>
</sst>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00\ [$EUR]"/>
  </numFmts>
  <fonts count="7" x14ac:knownFonts="1">
    <font>
      <sz val="10"/>
      <name val="Arial"/>
    </font>
    <font>
      <b/>
      <sz val="7"/>
      <name val="Arial"/>
      <family val="2"/>
      <charset val="238"/>
    </font>
    <font>
      <sz val="7"/>
      <name val="Arial"/>
      <family val="2"/>
      <charset val="238"/>
    </font>
    <font>
      <b/>
      <sz val="8"/>
      <name val="Arial"/>
      <family val="2"/>
      <charset val="238"/>
    </font>
    <font>
      <sz val="8"/>
      <name val="Arial"/>
      <family val="2"/>
      <charset val="238"/>
    </font>
    <font>
      <b/>
      <sz val="9"/>
      <name val="Arial"/>
      <family val="2"/>
      <charset val="238"/>
    </font>
    <font>
      <sz val="8"/>
      <color theme="1"/>
      <name val="Arial"/>
      <family val="2"/>
      <charset val="238"/>
    </font>
  </fonts>
  <fills count="3">
    <fill>
      <patternFill patternType="none"/>
    </fill>
    <fill>
      <patternFill patternType="gray125"/>
    </fill>
    <fill>
      <patternFill patternType="solid">
        <fgColor indexed="40"/>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style="thin">
        <color indexed="8"/>
      </top>
      <bottom/>
      <diagonal/>
    </border>
  </borders>
  <cellStyleXfs count="1">
    <xf numFmtId="0" fontId="0" fillId="0" borderId="0"/>
  </cellStyleXfs>
  <cellXfs count="70">
    <xf numFmtId="0" fontId="0" fillId="0" borderId="0" xfId="0"/>
    <xf numFmtId="0" fontId="0" fillId="0" borderId="0" xfId="0" applyAlignment="1">
      <alignment horizontal="center" vertical="center"/>
    </xf>
    <xf numFmtId="49" fontId="1" fillId="2" borderId="1" xfId="0" applyNumberFormat="1" applyFont="1" applyFill="1" applyBorder="1" applyAlignment="1">
      <alignment horizontal="center" vertical="center" wrapText="1"/>
    </xf>
    <xf numFmtId="49" fontId="2" fillId="0" borderId="0" xfId="0" applyNumberFormat="1" applyFont="1" applyAlignment="1">
      <alignment wrapText="1"/>
    </xf>
    <xf numFmtId="0" fontId="4" fillId="0" borderId="0" xfId="0" applyFont="1"/>
    <xf numFmtId="0" fontId="4" fillId="0" borderId="0" xfId="0" applyFont="1" applyAlignment="1">
      <alignment horizontal="center" vertical="center"/>
    </xf>
    <xf numFmtId="49" fontId="1" fillId="2" borderId="1" xfId="0" applyNumberFormat="1" applyFont="1" applyFill="1" applyBorder="1" applyAlignment="1">
      <alignment horizontal="center" vertical="center" textRotation="90" wrapText="1"/>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165" fontId="4" fillId="0" borderId="2" xfId="0" applyNumberFormat="1" applyFont="1"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3" xfId="0" applyFont="1" applyBorder="1" applyAlignment="1">
      <alignment horizontal="center" vertical="center" wrapText="1"/>
    </xf>
    <xf numFmtId="164" fontId="4" fillId="0" borderId="3" xfId="0" applyNumberFormat="1" applyFont="1" applyBorder="1" applyAlignment="1">
      <alignment horizontal="right" vertical="center" wrapText="1"/>
    </xf>
    <xf numFmtId="165" fontId="4" fillId="0" borderId="3" xfId="0" applyNumberFormat="1" applyFont="1" applyBorder="1"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3" xfId="0" applyFont="1" applyBorder="1" applyAlignment="1">
      <alignment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xf>
    <xf numFmtId="49" fontId="4" fillId="0" borderId="3" xfId="0" applyNumberFormat="1" applyFont="1" applyBorder="1" applyAlignment="1">
      <alignment horizontal="left" vertical="center" wrapText="1"/>
    </xf>
    <xf numFmtId="0" fontId="4" fillId="0" borderId="3" xfId="0" applyFont="1" applyBorder="1" applyAlignment="1">
      <alignment horizontal="center" vertical="center"/>
    </xf>
    <xf numFmtId="49" fontId="4" fillId="0" borderId="3"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2" xfId="0" applyFont="1" applyBorder="1" applyAlignment="1">
      <alignment horizontal="left" vertical="center"/>
    </xf>
    <xf numFmtId="165" fontId="4"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0" fontId="4" fillId="0" borderId="2" xfId="0" applyFont="1" applyBorder="1" applyAlignment="1">
      <alignment vertical="center" wrapText="1"/>
    </xf>
    <xf numFmtId="164" fontId="4" fillId="0" borderId="2" xfId="0" applyNumberFormat="1" applyFont="1" applyBorder="1" applyAlignment="1">
      <alignment horizontal="right" vertical="center" wrapText="1"/>
    </xf>
    <xf numFmtId="164" fontId="4" fillId="0" borderId="3" xfId="0" applyNumberFormat="1" applyFont="1" applyBorder="1" applyAlignment="1">
      <alignment horizontal="right" vertical="center"/>
    </xf>
    <xf numFmtId="165" fontId="4" fillId="0" borderId="2" xfId="0" applyNumberFormat="1" applyFont="1" applyBorder="1" applyAlignment="1">
      <alignment horizontal="left" vertical="center" wrapText="1"/>
    </xf>
    <xf numFmtId="0" fontId="6" fillId="0" borderId="2" xfId="0" applyFont="1" applyBorder="1" applyAlignment="1">
      <alignment horizontal="center" vertical="center" wrapText="1"/>
    </xf>
    <xf numFmtId="165" fontId="4" fillId="0" borderId="4" xfId="0" applyNumberFormat="1" applyFont="1" applyBorder="1" applyAlignment="1">
      <alignment horizontal="center" vertical="center"/>
    </xf>
    <xf numFmtId="165" fontId="4" fillId="0" borderId="3" xfId="0" applyNumberFormat="1" applyFont="1" applyBorder="1" applyAlignment="1">
      <alignment horizontal="center" vertical="center"/>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164" fontId="4" fillId="0" borderId="4" xfId="0" applyNumberFormat="1" applyFont="1" applyBorder="1" applyAlignment="1">
      <alignment horizontal="center" vertical="center"/>
    </xf>
    <xf numFmtId="164" fontId="4" fillId="0" borderId="3" xfId="0" applyNumberFormat="1" applyFont="1" applyBorder="1" applyAlignment="1">
      <alignment horizontal="center" vertical="center"/>
    </xf>
    <xf numFmtId="0" fontId="4" fillId="0" borderId="6" xfId="0" applyFont="1" applyBorder="1" applyAlignment="1">
      <alignment horizontal="center" vertical="center" wrapText="1"/>
    </xf>
    <xf numFmtId="49" fontId="4" fillId="0" borderId="6"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6"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4" xfId="0" applyNumberFormat="1" applyFont="1" applyBorder="1" applyAlignment="1">
      <alignment horizontal="left" vertical="center" wrapText="1"/>
    </xf>
    <xf numFmtId="164" fontId="4" fillId="0" borderId="5" xfId="0" applyNumberFormat="1" applyFont="1" applyBorder="1" applyAlignment="1">
      <alignment horizontal="center" vertical="center"/>
    </xf>
    <xf numFmtId="0" fontId="4" fillId="0" borderId="5" xfId="0" applyFont="1" applyBorder="1" applyAlignment="1">
      <alignment horizontal="center" vertical="center"/>
    </xf>
    <xf numFmtId="164" fontId="4" fillId="0" borderId="4"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5" fontId="4" fillId="0" borderId="4" xfId="0" applyNumberFormat="1" applyFont="1" applyBorder="1" applyAlignment="1">
      <alignment horizontal="right" vertical="center"/>
    </xf>
    <xf numFmtId="165" fontId="4" fillId="0" borderId="5" xfId="0" applyNumberFormat="1" applyFont="1" applyBorder="1" applyAlignment="1">
      <alignment horizontal="right" vertical="center"/>
    </xf>
    <xf numFmtId="165" fontId="4" fillId="0" borderId="3" xfId="0" applyNumberFormat="1" applyFont="1" applyBorder="1" applyAlignment="1">
      <alignment horizontal="right" vertical="center"/>
    </xf>
    <xf numFmtId="164" fontId="4" fillId="0" borderId="6" xfId="0" applyNumberFormat="1" applyFont="1" applyBorder="1" applyAlignment="1">
      <alignment horizontal="center" vertical="center" wrapText="1"/>
    </xf>
    <xf numFmtId="165" fontId="4" fillId="0" borderId="6" xfId="0" applyNumberFormat="1" applyFont="1" applyBorder="1" applyAlignment="1">
      <alignment horizontal="right" vertical="center"/>
    </xf>
    <xf numFmtId="0" fontId="4" fillId="0" borderId="6"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14" fontId="4" fillId="0" borderId="0" xfId="0" applyNumberFormat="1" applyFont="1" applyAlignment="1">
      <alignment horizontal="left" vertical="center"/>
    </xf>
    <xf numFmtId="0" fontId="4" fillId="0" borderId="0" xfId="0" applyFont="1" applyAlignment="1">
      <alignment horizontal="left" vertical="center"/>
    </xf>
    <xf numFmtId="49" fontId="4" fillId="0" borderId="0" xfId="0" applyNumberFormat="1"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06"/>
  <sheetViews>
    <sheetView tabSelected="1" zoomScaleNormal="100" workbookViewId="0">
      <selection activeCell="I15" sqref="I15:I16"/>
    </sheetView>
  </sheetViews>
  <sheetFormatPr defaultRowHeight="13.2" x14ac:dyDescent="0.25"/>
  <cols>
    <col min="1" max="1" width="4.33203125" style="1" customWidth="1"/>
    <col min="2" max="2" width="25" style="11" bestFit="1" customWidth="1"/>
    <col min="3" max="3" width="14.5546875" style="11" customWidth="1"/>
    <col min="4" max="4" width="16.5546875" style="18" bestFit="1" customWidth="1"/>
    <col min="5" max="5" width="8.33203125" style="1" customWidth="1"/>
    <col min="6" max="6" width="10" style="1" customWidth="1"/>
    <col min="7" max="7" width="12" style="1" bestFit="1" customWidth="1"/>
    <col min="8" max="8" width="14.88671875" style="1" customWidth="1"/>
    <col min="9" max="9" width="7.88671875" style="1" customWidth="1"/>
    <col min="10" max="10" width="9.6640625" style="1" customWidth="1"/>
    <col min="11" max="11" width="10" style="1" customWidth="1"/>
    <col min="12" max="12" width="19.109375" style="1" bestFit="1" customWidth="1"/>
    <col min="13" max="13" width="11.109375" style="1" customWidth="1"/>
    <col min="14" max="14" width="15.6640625" style="1" customWidth="1"/>
    <col min="15" max="15" width="9.6640625" style="1" customWidth="1"/>
    <col min="16" max="16" width="13.44140625" style="1" customWidth="1"/>
    <col min="17" max="17" width="13.109375" style="1" customWidth="1"/>
    <col min="18" max="18" width="34.6640625" style="1" customWidth="1"/>
    <col min="19" max="19" width="17.6640625" style="1" customWidth="1"/>
    <col min="20" max="20" width="11.6640625" style="1" customWidth="1"/>
  </cols>
  <sheetData>
    <row r="1" spans="1:20" s="4" customFormat="1" ht="12" x14ac:dyDescent="0.2">
      <c r="A1" s="65" t="s">
        <v>0</v>
      </c>
      <c r="B1" s="65"/>
      <c r="C1" s="65"/>
      <c r="D1" s="66" t="s">
        <v>1</v>
      </c>
      <c r="E1" s="66"/>
      <c r="F1" s="66"/>
      <c r="G1" s="66"/>
      <c r="H1" s="66"/>
      <c r="I1" s="66"/>
      <c r="J1" s="66"/>
      <c r="K1" s="66"/>
      <c r="L1" s="66"/>
      <c r="M1" s="66"/>
      <c r="N1" s="66"/>
      <c r="O1" s="66"/>
      <c r="P1" s="66"/>
      <c r="Q1" s="66"/>
      <c r="R1" s="66"/>
      <c r="S1" s="66"/>
      <c r="T1" s="66"/>
    </row>
    <row r="2" spans="1:20" s="4" customFormat="1" ht="10.199999999999999" x14ac:dyDescent="0.2">
      <c r="A2" s="65" t="s">
        <v>2</v>
      </c>
      <c r="B2" s="65"/>
      <c r="C2" s="65"/>
      <c r="D2" s="67" t="s">
        <v>33</v>
      </c>
      <c r="E2" s="68"/>
      <c r="F2" s="68"/>
      <c r="G2" s="68"/>
      <c r="H2" s="68"/>
      <c r="I2" s="68"/>
      <c r="J2" s="68"/>
      <c r="K2" s="68"/>
      <c r="L2" s="68"/>
      <c r="M2" s="68"/>
      <c r="N2" s="68"/>
      <c r="O2" s="68"/>
      <c r="P2" s="68"/>
      <c r="Q2" s="68"/>
      <c r="R2" s="68"/>
      <c r="S2" s="68"/>
      <c r="T2" s="68"/>
    </row>
    <row r="3" spans="1:20" s="4" customFormat="1" ht="10.199999999999999" x14ac:dyDescent="0.2">
      <c r="A3" s="65" t="s">
        <v>21</v>
      </c>
      <c r="B3" s="65" t="s">
        <v>3</v>
      </c>
      <c r="C3" s="65"/>
      <c r="D3" s="68" t="s">
        <v>34</v>
      </c>
      <c r="E3" s="68"/>
      <c r="F3" s="68"/>
      <c r="G3" s="68"/>
      <c r="H3" s="68"/>
      <c r="I3" s="68"/>
      <c r="J3" s="68"/>
      <c r="K3" s="68"/>
      <c r="L3" s="68"/>
      <c r="M3" s="68"/>
      <c r="N3" s="68"/>
      <c r="O3" s="68"/>
      <c r="P3" s="68"/>
      <c r="Q3" s="68"/>
      <c r="R3" s="68"/>
      <c r="S3" s="68"/>
      <c r="T3" s="68"/>
    </row>
    <row r="4" spans="1:20" s="4" customFormat="1" ht="10.199999999999999" x14ac:dyDescent="0.2">
      <c r="A4" s="65" t="s">
        <v>22</v>
      </c>
      <c r="B4" s="65"/>
      <c r="C4" s="65"/>
      <c r="D4" s="68" t="s">
        <v>340</v>
      </c>
      <c r="E4" s="68"/>
      <c r="F4" s="68"/>
      <c r="G4" s="68"/>
      <c r="H4" s="68"/>
      <c r="I4" s="68"/>
      <c r="J4" s="68"/>
      <c r="K4" s="68"/>
      <c r="L4" s="68"/>
      <c r="M4" s="68"/>
      <c r="N4" s="68"/>
      <c r="O4" s="68"/>
      <c r="P4" s="68"/>
      <c r="Q4" s="68"/>
      <c r="R4" s="68"/>
      <c r="S4" s="68"/>
      <c r="T4" s="68"/>
    </row>
    <row r="5" spans="1:20" s="4" customFormat="1" ht="10.199999999999999" x14ac:dyDescent="0.2">
      <c r="A5" s="65" t="s">
        <v>4</v>
      </c>
      <c r="B5" s="65"/>
      <c r="C5" s="65"/>
      <c r="D5" s="68" t="s">
        <v>32</v>
      </c>
      <c r="E5" s="68"/>
      <c r="F5" s="68"/>
      <c r="G5" s="68"/>
      <c r="H5" s="68"/>
      <c r="I5" s="68"/>
      <c r="J5" s="68"/>
      <c r="K5" s="68"/>
      <c r="L5" s="68"/>
      <c r="M5" s="68"/>
      <c r="N5" s="68"/>
      <c r="O5" s="68"/>
      <c r="P5" s="68"/>
      <c r="Q5" s="68"/>
      <c r="R5" s="68"/>
      <c r="S5" s="68"/>
      <c r="T5" s="68"/>
    </row>
    <row r="6" spans="1:20" s="4" customFormat="1" ht="10.199999999999999" x14ac:dyDescent="0.2">
      <c r="A6" s="65" t="s">
        <v>5</v>
      </c>
      <c r="B6" s="65"/>
      <c r="C6" s="65"/>
      <c r="D6" s="68" t="s">
        <v>35</v>
      </c>
      <c r="E6" s="68"/>
      <c r="F6" s="68"/>
      <c r="G6" s="68"/>
      <c r="H6" s="68"/>
      <c r="I6" s="68"/>
      <c r="J6" s="68"/>
      <c r="K6" s="68"/>
      <c r="L6" s="68"/>
      <c r="M6" s="68"/>
      <c r="N6" s="68"/>
      <c r="O6" s="68"/>
      <c r="P6" s="68"/>
      <c r="Q6" s="68"/>
      <c r="R6" s="68"/>
      <c r="S6" s="68"/>
      <c r="T6" s="68"/>
    </row>
    <row r="7" spans="1:20" s="4" customFormat="1" ht="10.199999999999999" x14ac:dyDescent="0.2">
      <c r="A7" s="65" t="s">
        <v>6</v>
      </c>
      <c r="B7" s="65" t="s">
        <v>3</v>
      </c>
      <c r="C7" s="65"/>
      <c r="D7" s="68"/>
      <c r="E7" s="68"/>
      <c r="F7" s="68"/>
      <c r="G7" s="68"/>
      <c r="H7" s="68"/>
      <c r="I7" s="68"/>
      <c r="J7" s="68"/>
      <c r="K7" s="68"/>
      <c r="L7" s="68"/>
      <c r="M7" s="68"/>
      <c r="N7" s="68"/>
      <c r="O7" s="68"/>
      <c r="P7" s="68"/>
      <c r="Q7" s="68"/>
      <c r="R7" s="68"/>
      <c r="S7" s="68"/>
      <c r="T7" s="68"/>
    </row>
    <row r="8" spans="1:20" s="4" customFormat="1" ht="10.199999999999999" x14ac:dyDescent="0.2">
      <c r="A8" s="65" t="s">
        <v>7</v>
      </c>
      <c r="B8" s="65"/>
      <c r="C8" s="65"/>
      <c r="D8" s="68" t="s">
        <v>36</v>
      </c>
      <c r="E8" s="68"/>
      <c r="F8" s="68"/>
      <c r="G8" s="68"/>
      <c r="H8" s="68"/>
      <c r="I8" s="68"/>
      <c r="J8" s="68"/>
      <c r="K8" s="68"/>
      <c r="L8" s="68"/>
      <c r="M8" s="68"/>
      <c r="N8" s="68"/>
      <c r="O8" s="68"/>
      <c r="P8" s="68"/>
      <c r="Q8" s="68"/>
      <c r="R8" s="68"/>
      <c r="S8" s="68"/>
      <c r="T8" s="68"/>
    </row>
    <row r="9" spans="1:20" s="4" customFormat="1" ht="10.199999999999999" x14ac:dyDescent="0.2">
      <c r="A9" s="65" t="s">
        <v>8</v>
      </c>
      <c r="B9" s="65"/>
      <c r="C9" s="65"/>
      <c r="D9" s="69" t="s">
        <v>37</v>
      </c>
      <c r="E9" s="69"/>
      <c r="F9" s="69"/>
      <c r="G9" s="69"/>
      <c r="H9" s="69"/>
      <c r="I9" s="69"/>
      <c r="J9" s="69"/>
      <c r="K9" s="69"/>
      <c r="L9" s="69"/>
      <c r="M9" s="69"/>
      <c r="N9" s="69"/>
      <c r="O9" s="69"/>
      <c r="P9" s="69"/>
      <c r="Q9" s="69"/>
      <c r="R9" s="69"/>
      <c r="S9" s="69"/>
      <c r="T9" s="69"/>
    </row>
    <row r="10" spans="1:20" s="4" customFormat="1" ht="10.199999999999999" x14ac:dyDescent="0.2">
      <c r="A10" s="65" t="s">
        <v>9</v>
      </c>
      <c r="B10" s="65"/>
      <c r="C10" s="65"/>
      <c r="D10" s="68" t="s">
        <v>38</v>
      </c>
      <c r="E10" s="68"/>
      <c r="F10" s="68"/>
      <c r="G10" s="68"/>
      <c r="H10" s="68"/>
      <c r="I10" s="68"/>
      <c r="J10" s="68"/>
      <c r="K10" s="68"/>
      <c r="L10" s="68"/>
      <c r="M10" s="68"/>
      <c r="N10" s="68"/>
      <c r="O10" s="68"/>
      <c r="P10" s="68"/>
      <c r="Q10" s="68"/>
      <c r="R10" s="68"/>
      <c r="S10" s="68"/>
      <c r="T10" s="68"/>
    </row>
    <row r="11" spans="1:20" s="4" customFormat="1" ht="10.199999999999999" x14ac:dyDescent="0.2">
      <c r="A11" s="5"/>
      <c r="B11" s="10"/>
      <c r="C11" s="10"/>
      <c r="D11" s="17"/>
      <c r="E11" s="5"/>
      <c r="F11" s="5"/>
      <c r="G11" s="5"/>
      <c r="H11" s="5"/>
      <c r="I11" s="5"/>
      <c r="J11" s="5"/>
      <c r="K11" s="5"/>
      <c r="L11" s="5"/>
      <c r="M11" s="5"/>
      <c r="N11" s="5"/>
      <c r="O11" s="5"/>
      <c r="P11" s="5"/>
      <c r="Q11" s="5"/>
      <c r="R11" s="5"/>
      <c r="S11" s="5"/>
      <c r="T11" s="5"/>
    </row>
    <row r="12" spans="1:20" s="3" customFormat="1" ht="98.25" customHeight="1" x14ac:dyDescent="0.2">
      <c r="A12" s="6" t="s">
        <v>10</v>
      </c>
      <c r="B12" s="2" t="s">
        <v>11</v>
      </c>
      <c r="C12" s="2" t="s">
        <v>12</v>
      </c>
      <c r="D12" s="2" t="s">
        <v>13</v>
      </c>
      <c r="E12" s="2" t="s">
        <v>14</v>
      </c>
      <c r="F12" s="2" t="s">
        <v>15</v>
      </c>
      <c r="G12" s="2" t="s">
        <v>25</v>
      </c>
      <c r="H12" s="2" t="s">
        <v>26</v>
      </c>
      <c r="I12" s="2" t="s">
        <v>16</v>
      </c>
      <c r="J12" s="2" t="s">
        <v>17</v>
      </c>
      <c r="K12" s="2" t="s">
        <v>27</v>
      </c>
      <c r="L12" s="2" t="s">
        <v>28</v>
      </c>
      <c r="M12" s="2" t="s">
        <v>29</v>
      </c>
      <c r="N12" s="2" t="s">
        <v>23</v>
      </c>
      <c r="O12" s="2" t="s">
        <v>30</v>
      </c>
      <c r="P12" s="2" t="s">
        <v>31</v>
      </c>
      <c r="Q12" s="2" t="s">
        <v>18</v>
      </c>
      <c r="R12" s="2" t="s">
        <v>19</v>
      </c>
      <c r="S12" s="2" t="s">
        <v>20</v>
      </c>
      <c r="T12" s="2" t="s">
        <v>24</v>
      </c>
    </row>
    <row r="13" spans="1:20" ht="20.399999999999999" x14ac:dyDescent="0.25">
      <c r="A13" s="45">
        <v>1</v>
      </c>
      <c r="B13" s="46" t="s">
        <v>39</v>
      </c>
      <c r="C13" s="48">
        <v>74642841175</v>
      </c>
      <c r="D13" s="46" t="s">
        <v>40</v>
      </c>
      <c r="E13" s="19" t="s">
        <v>255</v>
      </c>
      <c r="F13" s="45" t="s">
        <v>48</v>
      </c>
      <c r="G13" s="60"/>
      <c r="H13" s="61">
        <v>435000</v>
      </c>
      <c r="I13" s="62" t="s">
        <v>48</v>
      </c>
      <c r="J13" s="62" t="s">
        <v>286</v>
      </c>
      <c r="K13" s="20"/>
      <c r="L13" s="21">
        <f>N13+P13</f>
        <v>543750</v>
      </c>
      <c r="M13" s="20"/>
      <c r="N13" s="21"/>
      <c r="O13" s="20"/>
      <c r="P13" s="21">
        <v>543750</v>
      </c>
      <c r="Q13" s="12" t="s">
        <v>288</v>
      </c>
      <c r="R13" s="22" t="s">
        <v>325</v>
      </c>
      <c r="S13" s="23"/>
      <c r="T13" s="19"/>
    </row>
    <row r="14" spans="1:20" ht="91.8" x14ac:dyDescent="0.25">
      <c r="A14" s="40"/>
      <c r="B14" s="47"/>
      <c r="C14" s="49"/>
      <c r="D14" s="47"/>
      <c r="E14" s="19" t="s">
        <v>289</v>
      </c>
      <c r="F14" s="40"/>
      <c r="G14" s="56"/>
      <c r="H14" s="59"/>
      <c r="I14" s="42"/>
      <c r="J14" s="42"/>
      <c r="K14" s="20"/>
      <c r="L14" s="21"/>
      <c r="M14" s="20"/>
      <c r="N14" s="21"/>
      <c r="O14" s="20"/>
      <c r="P14" s="21"/>
      <c r="Q14" s="23"/>
      <c r="R14" s="22" t="s">
        <v>325</v>
      </c>
      <c r="S14" s="25" t="s">
        <v>290</v>
      </c>
      <c r="T14" s="19"/>
    </row>
    <row r="15" spans="1:20" ht="20.399999999999999" x14ac:dyDescent="0.25">
      <c r="A15" s="39">
        <v>2</v>
      </c>
      <c r="B15" s="51" t="s">
        <v>41</v>
      </c>
      <c r="C15" s="50">
        <v>27576610420</v>
      </c>
      <c r="D15" s="51" t="s">
        <v>42</v>
      </c>
      <c r="E15" s="19" t="s">
        <v>255</v>
      </c>
      <c r="F15" s="39" t="s">
        <v>48</v>
      </c>
      <c r="G15" s="54"/>
      <c r="H15" s="57">
        <v>8330.6299999999992</v>
      </c>
      <c r="I15" s="41" t="s">
        <v>48</v>
      </c>
      <c r="J15" s="41" t="s">
        <v>292</v>
      </c>
      <c r="K15" s="20"/>
      <c r="L15" s="21">
        <f>N15+P15</f>
        <v>19171.509999999998</v>
      </c>
      <c r="M15" s="20"/>
      <c r="N15" s="21">
        <v>19171.509999999998</v>
      </c>
      <c r="O15" s="20"/>
      <c r="P15" s="21"/>
      <c r="Q15" s="23"/>
      <c r="R15" s="26" t="s">
        <v>295</v>
      </c>
      <c r="S15" s="23"/>
      <c r="T15" s="19"/>
    </row>
    <row r="16" spans="1:20" ht="61.2" x14ac:dyDescent="0.25">
      <c r="A16" s="40"/>
      <c r="B16" s="47"/>
      <c r="C16" s="49"/>
      <c r="D16" s="47"/>
      <c r="E16" s="19" t="s">
        <v>308</v>
      </c>
      <c r="F16" s="40"/>
      <c r="G16" s="56"/>
      <c r="H16" s="59"/>
      <c r="I16" s="42"/>
      <c r="J16" s="42"/>
      <c r="K16" s="20"/>
      <c r="L16" s="21"/>
      <c r="M16" s="20"/>
      <c r="N16" s="21"/>
      <c r="O16" s="20"/>
      <c r="P16" s="21"/>
      <c r="Q16" s="23"/>
      <c r="R16" s="26" t="s">
        <v>318</v>
      </c>
      <c r="S16" s="25" t="s">
        <v>309</v>
      </c>
      <c r="T16" s="19"/>
    </row>
    <row r="17" spans="1:20" ht="173.4" x14ac:dyDescent="0.25">
      <c r="A17" s="12">
        <v>3</v>
      </c>
      <c r="B17" s="25" t="s">
        <v>43</v>
      </c>
      <c r="C17" s="12">
        <v>96350409552</v>
      </c>
      <c r="D17" s="25" t="s">
        <v>44</v>
      </c>
      <c r="E17" s="19" t="s">
        <v>255</v>
      </c>
      <c r="F17" s="12" t="s">
        <v>48</v>
      </c>
      <c r="G17" s="13"/>
      <c r="H17" s="14">
        <v>1341.25</v>
      </c>
      <c r="I17" s="23" t="s">
        <v>48</v>
      </c>
      <c r="J17" s="23" t="s">
        <v>300</v>
      </c>
      <c r="K17" s="20"/>
      <c r="L17" s="21"/>
      <c r="M17" s="20"/>
      <c r="N17" s="21"/>
      <c r="O17" s="20"/>
      <c r="P17" s="21"/>
      <c r="Q17" s="12" t="s">
        <v>311</v>
      </c>
      <c r="R17" s="26" t="s">
        <v>295</v>
      </c>
      <c r="S17" s="23"/>
      <c r="T17" s="19" t="s">
        <v>317</v>
      </c>
    </row>
    <row r="18" spans="1:20" ht="61.2" x14ac:dyDescent="0.25">
      <c r="A18" s="12">
        <v>4</v>
      </c>
      <c r="B18" s="22" t="s">
        <v>45</v>
      </c>
      <c r="C18" s="24">
        <v>29524210204</v>
      </c>
      <c r="D18" s="22" t="s">
        <v>162</v>
      </c>
      <c r="E18" s="19" t="s">
        <v>255</v>
      </c>
      <c r="F18" s="12" t="s">
        <v>48</v>
      </c>
      <c r="G18" s="13"/>
      <c r="H18" s="14">
        <v>2086.64</v>
      </c>
      <c r="I18" s="23" t="s">
        <v>48</v>
      </c>
      <c r="J18" s="23" t="s">
        <v>274</v>
      </c>
      <c r="K18" s="20"/>
      <c r="L18" s="21">
        <f>N18+P18</f>
        <v>1417.69</v>
      </c>
      <c r="M18" s="20"/>
      <c r="N18" s="21">
        <v>1417.69</v>
      </c>
      <c r="O18" s="20"/>
      <c r="P18" s="21"/>
      <c r="Q18" s="12"/>
      <c r="R18" s="22" t="s">
        <v>275</v>
      </c>
      <c r="S18" s="23"/>
      <c r="T18" s="19" t="s">
        <v>181</v>
      </c>
    </row>
    <row r="19" spans="1:20" ht="20.399999999999999" x14ac:dyDescent="0.25">
      <c r="A19" s="12">
        <v>5</v>
      </c>
      <c r="B19" s="22" t="s">
        <v>62</v>
      </c>
      <c r="C19" s="24">
        <v>12859785879</v>
      </c>
      <c r="D19" s="22" t="s">
        <v>46</v>
      </c>
      <c r="E19" s="19"/>
      <c r="F19" s="12" t="s">
        <v>48</v>
      </c>
      <c r="G19" s="13"/>
      <c r="H19" s="14">
        <v>2550</v>
      </c>
      <c r="I19" s="23"/>
      <c r="J19" s="23"/>
      <c r="K19" s="20"/>
      <c r="L19" s="21"/>
      <c r="M19" s="20"/>
      <c r="N19" s="21"/>
      <c r="O19" s="20"/>
      <c r="P19" s="21"/>
      <c r="Q19" s="12"/>
      <c r="R19" s="22"/>
      <c r="S19" s="23"/>
      <c r="T19" s="19"/>
    </row>
    <row r="20" spans="1:20" ht="20.399999999999999" x14ac:dyDescent="0.25">
      <c r="A20" s="12">
        <v>6</v>
      </c>
      <c r="B20" s="22" t="s">
        <v>63</v>
      </c>
      <c r="C20" s="24">
        <v>67402863037</v>
      </c>
      <c r="D20" s="22" t="s">
        <v>47</v>
      </c>
      <c r="E20" s="19" t="s">
        <v>255</v>
      </c>
      <c r="F20" s="12" t="s">
        <v>48</v>
      </c>
      <c r="G20" s="13"/>
      <c r="H20" s="14">
        <v>4000</v>
      </c>
      <c r="I20" s="23" t="s">
        <v>48</v>
      </c>
      <c r="J20" s="23" t="s">
        <v>300</v>
      </c>
      <c r="K20" s="20"/>
      <c r="L20" s="21">
        <f>N20+P20</f>
        <v>8000</v>
      </c>
      <c r="M20" s="20"/>
      <c r="N20" s="21">
        <v>4000</v>
      </c>
      <c r="O20" s="20"/>
      <c r="P20" s="21">
        <v>4000</v>
      </c>
      <c r="Q20" s="12"/>
      <c r="R20" s="22" t="s">
        <v>314</v>
      </c>
      <c r="S20" s="23"/>
      <c r="T20" s="19"/>
    </row>
    <row r="21" spans="1:20" ht="20.399999999999999" x14ac:dyDescent="0.25">
      <c r="A21" s="12">
        <v>7</v>
      </c>
      <c r="B21" s="22" t="s">
        <v>49</v>
      </c>
      <c r="C21" s="24">
        <v>36856415212</v>
      </c>
      <c r="D21" s="22" t="s">
        <v>50</v>
      </c>
      <c r="E21" s="19" t="s">
        <v>255</v>
      </c>
      <c r="F21" s="12" t="s">
        <v>48</v>
      </c>
      <c r="G21" s="13"/>
      <c r="H21" s="14">
        <v>1920</v>
      </c>
      <c r="I21" s="23" t="s">
        <v>48</v>
      </c>
      <c r="J21" s="23" t="s">
        <v>300</v>
      </c>
      <c r="K21" s="20"/>
      <c r="L21" s="21">
        <f>N21+P21</f>
        <v>1920</v>
      </c>
      <c r="M21" s="20"/>
      <c r="N21" s="21">
        <v>1920</v>
      </c>
      <c r="O21" s="20"/>
      <c r="P21" s="21"/>
      <c r="Q21" s="23"/>
      <c r="R21" s="26" t="s">
        <v>295</v>
      </c>
      <c r="S21" s="23"/>
      <c r="T21" s="19"/>
    </row>
    <row r="22" spans="1:20" ht="122.4" x14ac:dyDescent="0.25">
      <c r="A22" s="12">
        <v>8</v>
      </c>
      <c r="B22" s="25" t="s">
        <v>64</v>
      </c>
      <c r="C22" s="24">
        <v>12323886976</v>
      </c>
      <c r="D22" s="25" t="s">
        <v>51</v>
      </c>
      <c r="E22" s="19" t="s">
        <v>255</v>
      </c>
      <c r="F22" s="12" t="s">
        <v>48</v>
      </c>
      <c r="G22" s="13"/>
      <c r="H22" s="14">
        <v>428270.43</v>
      </c>
      <c r="I22" s="23" t="s">
        <v>48</v>
      </c>
      <c r="J22" s="23" t="s">
        <v>286</v>
      </c>
      <c r="K22" s="20"/>
      <c r="L22" s="21">
        <f>N22+P22</f>
        <v>479032.6</v>
      </c>
      <c r="M22" s="20"/>
      <c r="N22" s="21">
        <f>480.5+59.29</f>
        <v>539.79</v>
      </c>
      <c r="O22" s="20"/>
      <c r="P22" s="21">
        <v>478492.81</v>
      </c>
      <c r="Q22" s="23"/>
      <c r="R22" s="25" t="s">
        <v>287</v>
      </c>
      <c r="S22" s="23"/>
      <c r="T22" s="19"/>
    </row>
    <row r="23" spans="1:20" ht="20.399999999999999" x14ac:dyDescent="0.25">
      <c r="A23" s="12">
        <v>9</v>
      </c>
      <c r="B23" s="25" t="s">
        <v>65</v>
      </c>
      <c r="C23" s="24">
        <v>19679489194</v>
      </c>
      <c r="D23" s="25" t="s">
        <v>52</v>
      </c>
      <c r="E23" s="19"/>
      <c r="F23" s="12" t="s">
        <v>48</v>
      </c>
      <c r="G23" s="13"/>
      <c r="H23" s="14">
        <v>3500</v>
      </c>
      <c r="I23" s="23"/>
      <c r="J23" s="23"/>
      <c r="K23" s="20"/>
      <c r="L23" s="21"/>
      <c r="M23" s="20"/>
      <c r="N23" s="21"/>
      <c r="O23" s="20"/>
      <c r="P23" s="21"/>
      <c r="Q23" s="23"/>
      <c r="R23" s="23"/>
      <c r="S23" s="23"/>
      <c r="T23" s="19"/>
    </row>
    <row r="24" spans="1:20" ht="20.399999999999999" x14ac:dyDescent="0.25">
      <c r="A24" s="12">
        <v>10</v>
      </c>
      <c r="B24" s="25" t="s">
        <v>66</v>
      </c>
      <c r="C24" s="24">
        <v>58353015102</v>
      </c>
      <c r="D24" s="25" t="s">
        <v>163</v>
      </c>
      <c r="E24" s="19" t="s">
        <v>255</v>
      </c>
      <c r="F24" s="12" t="s">
        <v>48</v>
      </c>
      <c r="G24" s="13"/>
      <c r="H24" s="14">
        <v>429.26</v>
      </c>
      <c r="I24" s="23" t="s">
        <v>48</v>
      </c>
      <c r="J24" s="23" t="s">
        <v>292</v>
      </c>
      <c r="K24" s="20"/>
      <c r="L24" s="21">
        <f>429.26+28.13</f>
        <v>457.39</v>
      </c>
      <c r="M24" s="20"/>
      <c r="N24" s="21">
        <f>429.26+28.13</f>
        <v>457.39</v>
      </c>
      <c r="O24" s="20"/>
      <c r="P24" s="21"/>
      <c r="Q24" s="23"/>
      <c r="R24" s="26" t="s">
        <v>270</v>
      </c>
      <c r="S24" s="23"/>
      <c r="T24" s="19"/>
    </row>
    <row r="25" spans="1:20" ht="20.399999999999999" x14ac:dyDescent="0.25">
      <c r="A25" s="12">
        <v>11</v>
      </c>
      <c r="B25" s="22" t="s">
        <v>53</v>
      </c>
      <c r="C25" s="24">
        <v>94400943879</v>
      </c>
      <c r="D25" s="22" t="s">
        <v>54</v>
      </c>
      <c r="E25" s="19" t="s">
        <v>255</v>
      </c>
      <c r="F25" s="12" t="s">
        <v>48</v>
      </c>
      <c r="G25" s="13"/>
      <c r="H25" s="14">
        <v>6660.63</v>
      </c>
      <c r="I25" s="23" t="s">
        <v>48</v>
      </c>
      <c r="J25" s="23" t="s">
        <v>292</v>
      </c>
      <c r="K25" s="20">
        <f>M25+O25</f>
        <v>50184.52</v>
      </c>
      <c r="L25" s="21">
        <f>N25+P25</f>
        <v>6660.63</v>
      </c>
      <c r="M25" s="20">
        <v>50184.52</v>
      </c>
      <c r="N25" s="21">
        <v>6660.63</v>
      </c>
      <c r="O25" s="20"/>
      <c r="P25" s="21"/>
      <c r="Q25" s="23"/>
      <c r="R25" s="26" t="s">
        <v>294</v>
      </c>
      <c r="S25" s="23"/>
      <c r="T25" s="19"/>
    </row>
    <row r="26" spans="1:20" ht="20.399999999999999" x14ac:dyDescent="0.25">
      <c r="A26" s="12">
        <v>12</v>
      </c>
      <c r="B26" s="25" t="s">
        <v>67</v>
      </c>
      <c r="C26" s="24" t="s">
        <v>164</v>
      </c>
      <c r="D26" s="25" t="s">
        <v>55</v>
      </c>
      <c r="E26" s="19"/>
      <c r="F26" s="12" t="s">
        <v>48</v>
      </c>
      <c r="G26" s="13"/>
      <c r="H26" s="14">
        <v>1150</v>
      </c>
      <c r="I26" s="23"/>
      <c r="J26" s="23"/>
      <c r="K26" s="20"/>
      <c r="L26" s="21"/>
      <c r="M26" s="20"/>
      <c r="N26" s="21"/>
      <c r="O26" s="20"/>
      <c r="P26" s="21"/>
      <c r="Q26" s="23"/>
      <c r="R26" s="23"/>
      <c r="S26" s="23"/>
      <c r="T26" s="19"/>
    </row>
    <row r="27" spans="1:20" x14ac:dyDescent="0.25">
      <c r="A27" s="12">
        <v>13</v>
      </c>
      <c r="B27" s="22" t="s">
        <v>60</v>
      </c>
      <c r="C27" s="24">
        <v>76844353906</v>
      </c>
      <c r="D27" s="22" t="s">
        <v>56</v>
      </c>
      <c r="E27" s="19"/>
      <c r="F27" s="12" t="s">
        <v>48</v>
      </c>
      <c r="G27" s="13"/>
      <c r="H27" s="14">
        <v>243.66</v>
      </c>
      <c r="I27" s="23"/>
      <c r="J27" s="23"/>
      <c r="K27" s="20"/>
      <c r="L27" s="21"/>
      <c r="M27" s="20"/>
      <c r="N27" s="21"/>
      <c r="O27" s="20"/>
      <c r="P27" s="21"/>
      <c r="Q27" s="12"/>
      <c r="R27" s="22"/>
      <c r="S27" s="23"/>
      <c r="T27" s="19"/>
    </row>
    <row r="28" spans="1:20" ht="30.6" x14ac:dyDescent="0.25">
      <c r="A28" s="12">
        <v>14</v>
      </c>
      <c r="B28" s="22" t="s">
        <v>57</v>
      </c>
      <c r="C28" s="24">
        <v>17436320396</v>
      </c>
      <c r="D28" s="22" t="s">
        <v>58</v>
      </c>
      <c r="E28" s="19" t="s">
        <v>255</v>
      </c>
      <c r="F28" s="12" t="s">
        <v>48</v>
      </c>
      <c r="G28" s="13"/>
      <c r="H28" s="14">
        <v>111912.36</v>
      </c>
      <c r="I28" s="23" t="s">
        <v>48</v>
      </c>
      <c r="J28" s="23" t="s">
        <v>300</v>
      </c>
      <c r="K28" s="20"/>
      <c r="L28" s="21">
        <f>N28+P28</f>
        <v>136576.16</v>
      </c>
      <c r="M28" s="20"/>
      <c r="N28" s="21">
        <f>111912.36+24663.8</f>
        <v>136576.16</v>
      </c>
      <c r="O28" s="20"/>
      <c r="P28" s="21"/>
      <c r="Q28" s="12" t="s">
        <v>315</v>
      </c>
      <c r="R28" s="25" t="s">
        <v>316</v>
      </c>
      <c r="S28" s="23"/>
      <c r="T28" s="19"/>
    </row>
    <row r="29" spans="1:20" ht="20.399999999999999" x14ac:dyDescent="0.25">
      <c r="A29" s="12">
        <v>15</v>
      </c>
      <c r="B29" s="22" t="s">
        <v>61</v>
      </c>
      <c r="C29" s="24">
        <v>40985193097</v>
      </c>
      <c r="D29" s="22" t="s">
        <v>59</v>
      </c>
      <c r="E29" s="19" t="s">
        <v>255</v>
      </c>
      <c r="F29" s="12" t="s">
        <v>48</v>
      </c>
      <c r="G29" s="13"/>
      <c r="H29" s="14">
        <v>937.5</v>
      </c>
      <c r="I29" s="23" t="s">
        <v>48</v>
      </c>
      <c r="J29" s="23" t="s">
        <v>300</v>
      </c>
      <c r="K29" s="20"/>
      <c r="L29" s="21">
        <v>2500</v>
      </c>
      <c r="M29" s="20"/>
      <c r="N29" s="21">
        <v>2500</v>
      </c>
      <c r="O29" s="20"/>
      <c r="P29" s="21"/>
      <c r="Q29" s="23"/>
      <c r="R29" s="22"/>
      <c r="S29" s="23"/>
      <c r="T29" s="19"/>
    </row>
    <row r="30" spans="1:20" ht="20.399999999999999" x14ac:dyDescent="0.25">
      <c r="A30" s="12">
        <v>16</v>
      </c>
      <c r="B30" s="25" t="s">
        <v>68</v>
      </c>
      <c r="C30" s="24" t="s">
        <v>165</v>
      </c>
      <c r="D30" s="25" t="s">
        <v>51</v>
      </c>
      <c r="E30" s="19" t="s">
        <v>255</v>
      </c>
      <c r="F30" s="12" t="s">
        <v>48</v>
      </c>
      <c r="G30" s="13"/>
      <c r="H30" s="14">
        <v>20790.59</v>
      </c>
      <c r="I30" s="23" t="s">
        <v>48</v>
      </c>
      <c r="J30" s="23" t="s">
        <v>312</v>
      </c>
      <c r="K30" s="20"/>
      <c r="L30" s="21">
        <f>N30+P30</f>
        <v>28733.649999999998</v>
      </c>
      <c r="M30" s="20"/>
      <c r="N30" s="21">
        <f>28724.55+9.1</f>
        <v>28733.649999999998</v>
      </c>
      <c r="O30" s="20"/>
      <c r="P30" s="21"/>
      <c r="Q30" s="12"/>
      <c r="R30" s="27" t="s">
        <v>295</v>
      </c>
      <c r="S30" s="23"/>
      <c r="T30" s="19"/>
    </row>
    <row r="31" spans="1:20" ht="20.399999999999999" x14ac:dyDescent="0.25">
      <c r="A31" s="12">
        <v>17</v>
      </c>
      <c r="B31" s="25" t="s">
        <v>176</v>
      </c>
      <c r="C31" s="12">
        <v>51058840882</v>
      </c>
      <c r="D31" s="25" t="s">
        <v>90</v>
      </c>
      <c r="E31" s="25" t="s">
        <v>255</v>
      </c>
      <c r="F31" s="12" t="s">
        <v>48</v>
      </c>
      <c r="G31" s="13"/>
      <c r="H31" s="14">
        <v>3819.15</v>
      </c>
      <c r="I31" s="23" t="s">
        <v>48</v>
      </c>
      <c r="J31" s="23" t="s">
        <v>312</v>
      </c>
      <c r="K31" s="20"/>
      <c r="L31" s="21">
        <f>N31+P31</f>
        <v>7082.4299999999994</v>
      </c>
      <c r="M31" s="20"/>
      <c r="N31" s="21">
        <f>6977.99+104.44</f>
        <v>7082.4299999999994</v>
      </c>
      <c r="O31" s="20"/>
      <c r="P31" s="21"/>
      <c r="Q31" s="23"/>
      <c r="R31" s="27" t="s">
        <v>295</v>
      </c>
      <c r="S31" s="23"/>
      <c r="T31" s="23"/>
    </row>
    <row r="32" spans="1:20" ht="20.399999999999999" x14ac:dyDescent="0.25">
      <c r="A32" s="12">
        <v>18</v>
      </c>
      <c r="B32" s="22" t="s">
        <v>70</v>
      </c>
      <c r="C32" s="24">
        <v>78169601466</v>
      </c>
      <c r="D32" s="22" t="s">
        <v>69</v>
      </c>
      <c r="E32" s="19" t="s">
        <v>255</v>
      </c>
      <c r="F32" s="12" t="s">
        <v>48</v>
      </c>
      <c r="G32" s="13"/>
      <c r="H32" s="28">
        <v>1056217.01</v>
      </c>
      <c r="I32" s="7" t="s">
        <v>48</v>
      </c>
      <c r="J32" s="7" t="s">
        <v>312</v>
      </c>
      <c r="K32" s="8"/>
      <c r="L32" s="9">
        <f>N32+P32</f>
        <v>1673110.79</v>
      </c>
      <c r="M32" s="8"/>
      <c r="N32" s="9">
        <f>1659332.55+13778.24</f>
        <v>1673110.79</v>
      </c>
      <c r="O32" s="8"/>
      <c r="P32" s="9"/>
      <c r="Q32" s="7"/>
      <c r="R32" s="27" t="s">
        <v>334</v>
      </c>
      <c r="S32" s="7"/>
      <c r="T32" s="19"/>
    </row>
    <row r="33" spans="1:20" ht="20.399999999999999" x14ac:dyDescent="0.25">
      <c r="A33" s="12">
        <v>19</v>
      </c>
      <c r="B33" s="22" t="s">
        <v>336</v>
      </c>
      <c r="C33" s="24" t="s">
        <v>337</v>
      </c>
      <c r="D33" s="22" t="s">
        <v>338</v>
      </c>
      <c r="E33" s="19" t="s">
        <v>255</v>
      </c>
      <c r="F33" s="12" t="s">
        <v>339</v>
      </c>
      <c r="G33" s="13"/>
      <c r="H33" s="28"/>
      <c r="I33" s="7" t="s">
        <v>48</v>
      </c>
      <c r="J33" s="7" t="s">
        <v>312</v>
      </c>
      <c r="K33" s="8"/>
      <c r="L33" s="9">
        <f>N33+P33</f>
        <v>11837.6</v>
      </c>
      <c r="M33" s="8"/>
      <c r="N33" s="9">
        <f>11592.82+244.78</f>
        <v>11837.6</v>
      </c>
      <c r="O33" s="8"/>
      <c r="P33" s="9"/>
      <c r="Q33" s="7"/>
      <c r="R33" s="27" t="s">
        <v>295</v>
      </c>
      <c r="S33" s="7"/>
      <c r="T33" s="19"/>
    </row>
    <row r="34" spans="1:20" ht="20.399999999999999" x14ac:dyDescent="0.25">
      <c r="A34" s="12">
        <v>20</v>
      </c>
      <c r="B34" s="22" t="s">
        <v>166</v>
      </c>
      <c r="C34" s="24" t="s">
        <v>71</v>
      </c>
      <c r="D34" s="22" t="s">
        <v>72</v>
      </c>
      <c r="E34" s="19" t="s">
        <v>255</v>
      </c>
      <c r="F34" s="12" t="s">
        <v>48</v>
      </c>
      <c r="G34" s="13"/>
      <c r="H34" s="28">
        <v>1700</v>
      </c>
      <c r="I34" s="7" t="s">
        <v>48</v>
      </c>
      <c r="J34" s="7" t="s">
        <v>312</v>
      </c>
      <c r="K34" s="8"/>
      <c r="L34" s="9">
        <f>N34+P34</f>
        <v>2832.65</v>
      </c>
      <c r="M34" s="8"/>
      <c r="N34" s="9">
        <f>2800+32.65</f>
        <v>2832.65</v>
      </c>
      <c r="O34" s="8"/>
      <c r="P34" s="9"/>
      <c r="Q34" s="7"/>
      <c r="R34" s="27" t="s">
        <v>295</v>
      </c>
      <c r="S34" s="7"/>
      <c r="T34" s="19"/>
    </row>
    <row r="35" spans="1:20" ht="20.399999999999999" x14ac:dyDescent="0.25">
      <c r="A35" s="12">
        <v>21</v>
      </c>
      <c r="B35" s="22" t="s">
        <v>251</v>
      </c>
      <c r="C35" s="24" t="s">
        <v>73</v>
      </c>
      <c r="D35" s="22" t="s">
        <v>74</v>
      </c>
      <c r="E35" s="19"/>
      <c r="F35" s="12" t="s">
        <v>48</v>
      </c>
      <c r="G35" s="13"/>
      <c r="H35" s="28">
        <v>7047.22</v>
      </c>
      <c r="I35" s="7"/>
      <c r="J35" s="7"/>
      <c r="K35" s="8"/>
      <c r="L35" s="9"/>
      <c r="M35" s="8"/>
      <c r="N35" s="9"/>
      <c r="O35" s="8"/>
      <c r="P35" s="9"/>
      <c r="Q35" s="7"/>
      <c r="R35" s="7"/>
      <c r="S35" s="7"/>
      <c r="T35" s="19"/>
    </row>
    <row r="36" spans="1:20" ht="30.6" x14ac:dyDescent="0.25">
      <c r="A36" s="12">
        <v>22</v>
      </c>
      <c r="B36" s="22" t="s">
        <v>76</v>
      </c>
      <c r="C36" s="24" t="s">
        <v>75</v>
      </c>
      <c r="D36" s="22" t="s">
        <v>167</v>
      </c>
      <c r="E36" s="19"/>
      <c r="F36" s="12" t="s">
        <v>48</v>
      </c>
      <c r="G36" s="13"/>
      <c r="H36" s="28">
        <v>4709.18</v>
      </c>
      <c r="I36" s="7"/>
      <c r="J36" s="7"/>
      <c r="K36" s="8"/>
      <c r="L36" s="9"/>
      <c r="M36" s="8"/>
      <c r="N36" s="9"/>
      <c r="O36" s="8"/>
      <c r="P36" s="9"/>
      <c r="Q36" s="7"/>
      <c r="R36" s="7"/>
      <c r="S36" s="7"/>
      <c r="T36" s="19"/>
    </row>
    <row r="37" spans="1:20" ht="20.399999999999999" x14ac:dyDescent="0.25">
      <c r="A37" s="12">
        <v>23</v>
      </c>
      <c r="B37" s="25" t="s">
        <v>168</v>
      </c>
      <c r="C37" s="24" t="s">
        <v>77</v>
      </c>
      <c r="D37" s="25" t="s">
        <v>78</v>
      </c>
      <c r="E37" s="19" t="s">
        <v>255</v>
      </c>
      <c r="F37" s="12" t="s">
        <v>48</v>
      </c>
      <c r="G37" s="13"/>
      <c r="H37" s="28">
        <v>1649.16</v>
      </c>
      <c r="I37" s="7" t="s">
        <v>48</v>
      </c>
      <c r="J37" s="7" t="s">
        <v>312</v>
      </c>
      <c r="K37" s="8"/>
      <c r="L37" s="9">
        <f>N37+P37</f>
        <v>1649.16</v>
      </c>
      <c r="M37" s="8"/>
      <c r="N37" s="9">
        <v>1649.16</v>
      </c>
      <c r="O37" s="8"/>
      <c r="P37" s="9"/>
      <c r="Q37" s="15"/>
      <c r="R37" s="27" t="s">
        <v>295</v>
      </c>
      <c r="S37" s="7"/>
      <c r="T37" s="19"/>
    </row>
    <row r="38" spans="1:20" ht="40.799999999999997" x14ac:dyDescent="0.25">
      <c r="A38" s="12">
        <v>24</v>
      </c>
      <c r="B38" s="16" t="s">
        <v>169</v>
      </c>
      <c r="C38" s="29" t="s">
        <v>79</v>
      </c>
      <c r="D38" s="16" t="s">
        <v>170</v>
      </c>
      <c r="E38" s="19" t="s">
        <v>255</v>
      </c>
      <c r="F38" s="12" t="s">
        <v>48</v>
      </c>
      <c r="G38" s="13"/>
      <c r="H38" s="14">
        <v>5400</v>
      </c>
      <c r="I38" s="7" t="s">
        <v>48</v>
      </c>
      <c r="J38" s="7" t="s">
        <v>300</v>
      </c>
      <c r="K38" s="8"/>
      <c r="L38" s="9">
        <f>N38+P38</f>
        <v>10800</v>
      </c>
      <c r="M38" s="8"/>
      <c r="N38" s="9">
        <v>5400</v>
      </c>
      <c r="O38" s="8"/>
      <c r="P38" s="9">
        <v>5400</v>
      </c>
      <c r="Q38" s="7"/>
      <c r="R38" s="27" t="s">
        <v>295</v>
      </c>
      <c r="S38" s="7"/>
      <c r="T38" s="30" t="s">
        <v>180</v>
      </c>
    </row>
    <row r="39" spans="1:20" ht="30.6" x14ac:dyDescent="0.25">
      <c r="A39" s="12">
        <v>25</v>
      </c>
      <c r="B39" s="25" t="s">
        <v>171</v>
      </c>
      <c r="C39" s="24" t="s">
        <v>80</v>
      </c>
      <c r="D39" s="25" t="s">
        <v>81</v>
      </c>
      <c r="E39" s="19" t="s">
        <v>255</v>
      </c>
      <c r="F39" s="12" t="s">
        <v>48</v>
      </c>
      <c r="G39" s="13"/>
      <c r="H39" s="28">
        <v>4743.75</v>
      </c>
      <c r="I39" s="7" t="s">
        <v>48</v>
      </c>
      <c r="J39" s="7" t="s">
        <v>312</v>
      </c>
      <c r="K39" s="8"/>
      <c r="L39" s="9">
        <f>N39+P39</f>
        <v>9487.5</v>
      </c>
      <c r="M39" s="8"/>
      <c r="N39" s="9">
        <v>4743.75</v>
      </c>
      <c r="O39" s="8"/>
      <c r="P39" s="9">
        <v>4743.75</v>
      </c>
      <c r="Q39" s="15" t="s">
        <v>313</v>
      </c>
      <c r="R39" s="27" t="s">
        <v>295</v>
      </c>
      <c r="S39" s="7"/>
      <c r="T39" s="19"/>
    </row>
    <row r="40" spans="1:20" ht="20.399999999999999" x14ac:dyDescent="0.25">
      <c r="A40" s="12">
        <v>26</v>
      </c>
      <c r="B40" s="16" t="s">
        <v>210</v>
      </c>
      <c r="C40" s="29" t="s">
        <v>82</v>
      </c>
      <c r="D40" s="16" t="s">
        <v>172</v>
      </c>
      <c r="E40" s="30"/>
      <c r="F40" s="12" t="s">
        <v>48</v>
      </c>
      <c r="G40" s="31"/>
      <c r="H40" s="28">
        <v>278.39999999999998</v>
      </c>
      <c r="I40" s="7"/>
      <c r="J40" s="7"/>
      <c r="K40" s="8"/>
      <c r="L40" s="9"/>
      <c r="M40" s="8"/>
      <c r="N40" s="9"/>
      <c r="O40" s="8"/>
      <c r="P40" s="9"/>
      <c r="Q40" s="7"/>
      <c r="R40" s="27"/>
      <c r="S40" s="7"/>
      <c r="T40" s="30"/>
    </row>
    <row r="41" spans="1:20" ht="122.4" x14ac:dyDescent="0.25">
      <c r="A41" s="12">
        <v>27</v>
      </c>
      <c r="B41" s="16" t="s">
        <v>84</v>
      </c>
      <c r="C41" s="15" t="s">
        <v>83</v>
      </c>
      <c r="D41" s="16" t="s">
        <v>85</v>
      </c>
      <c r="E41" s="16" t="s">
        <v>255</v>
      </c>
      <c r="F41" s="12" t="s">
        <v>48</v>
      </c>
      <c r="G41" s="31"/>
      <c r="H41" s="28">
        <v>35.08</v>
      </c>
      <c r="I41" s="7" t="s">
        <v>48</v>
      </c>
      <c r="J41" s="7" t="s">
        <v>292</v>
      </c>
      <c r="K41" s="8">
        <f>M41+O41</f>
        <v>1599.12</v>
      </c>
      <c r="L41" s="9">
        <f>N41+P41</f>
        <v>212.24</v>
      </c>
      <c r="M41" s="8">
        <v>799.56</v>
      </c>
      <c r="N41" s="9">
        <v>106.12</v>
      </c>
      <c r="O41" s="8">
        <v>799.56</v>
      </c>
      <c r="P41" s="9">
        <v>106.12</v>
      </c>
      <c r="Q41" s="15" t="s">
        <v>297</v>
      </c>
      <c r="R41" s="27" t="s">
        <v>295</v>
      </c>
      <c r="S41" s="7"/>
      <c r="T41" s="19" t="s">
        <v>301</v>
      </c>
    </row>
    <row r="42" spans="1:20" ht="102" x14ac:dyDescent="0.25">
      <c r="A42" s="12">
        <v>28</v>
      </c>
      <c r="B42" s="16" t="s">
        <v>173</v>
      </c>
      <c r="C42" s="24">
        <v>26187994862</v>
      </c>
      <c r="D42" s="16" t="s">
        <v>174</v>
      </c>
      <c r="E42" s="30" t="s">
        <v>255</v>
      </c>
      <c r="F42" s="12" t="s">
        <v>48</v>
      </c>
      <c r="G42" s="13"/>
      <c r="H42" s="14">
        <v>2198.75</v>
      </c>
      <c r="I42" s="7" t="s">
        <v>48</v>
      </c>
      <c r="J42" s="7" t="s">
        <v>273</v>
      </c>
      <c r="K42" s="8"/>
      <c r="L42" s="9">
        <f>N42+P42</f>
        <v>3114.0099999999998</v>
      </c>
      <c r="M42" s="8"/>
      <c r="N42" s="9">
        <f>2435.47+267.34+12.5+5.2</f>
        <v>2720.5099999999998</v>
      </c>
      <c r="O42" s="8"/>
      <c r="P42" s="9">
        <v>393.5</v>
      </c>
      <c r="Q42" s="15"/>
      <c r="R42" s="16" t="s">
        <v>327</v>
      </c>
      <c r="S42" s="7"/>
      <c r="T42" s="30" t="s">
        <v>179</v>
      </c>
    </row>
    <row r="43" spans="1:20" x14ac:dyDescent="0.25">
      <c r="A43" s="12">
        <v>29</v>
      </c>
      <c r="B43" s="16" t="s">
        <v>86</v>
      </c>
      <c r="C43" s="15">
        <v>97834625405</v>
      </c>
      <c r="D43" s="16" t="s">
        <v>87</v>
      </c>
      <c r="E43" s="16"/>
      <c r="F43" s="12" t="s">
        <v>48</v>
      </c>
      <c r="G43" s="13"/>
      <c r="H43" s="14">
        <v>830</v>
      </c>
      <c r="I43" s="7"/>
      <c r="J43" s="7"/>
      <c r="K43" s="8"/>
      <c r="L43" s="9"/>
      <c r="M43" s="8"/>
      <c r="N43" s="9"/>
      <c r="O43" s="8"/>
      <c r="P43" s="9"/>
      <c r="Q43" s="7"/>
      <c r="R43" s="27"/>
      <c r="S43" s="7"/>
      <c r="T43" s="19"/>
    </row>
    <row r="44" spans="1:20" ht="20.399999999999999" x14ac:dyDescent="0.25">
      <c r="A44" s="12">
        <v>30</v>
      </c>
      <c r="B44" s="16" t="s">
        <v>88</v>
      </c>
      <c r="C44" s="29" t="s">
        <v>175</v>
      </c>
      <c r="D44" s="16" t="s">
        <v>89</v>
      </c>
      <c r="E44" s="30" t="s">
        <v>255</v>
      </c>
      <c r="F44" s="12" t="s">
        <v>48</v>
      </c>
      <c r="G44" s="13"/>
      <c r="H44" s="14">
        <v>1218.75</v>
      </c>
      <c r="I44" s="7" t="s">
        <v>48</v>
      </c>
      <c r="J44" s="7" t="s">
        <v>292</v>
      </c>
      <c r="K44" s="8"/>
      <c r="L44" s="9">
        <f>N44+P44</f>
        <v>3270</v>
      </c>
      <c r="M44" s="8"/>
      <c r="N44" s="9">
        <v>1495</v>
      </c>
      <c r="O44" s="8"/>
      <c r="P44" s="9">
        <v>1775</v>
      </c>
      <c r="Q44" s="7"/>
      <c r="R44" s="27" t="s">
        <v>307</v>
      </c>
      <c r="S44" s="7"/>
      <c r="T44" s="30"/>
    </row>
    <row r="45" spans="1:20" ht="40.799999999999997" x14ac:dyDescent="0.25">
      <c r="A45" s="12">
        <v>31</v>
      </c>
      <c r="B45" s="16" t="s">
        <v>177</v>
      </c>
      <c r="C45" s="15">
        <v>33706439962</v>
      </c>
      <c r="D45" s="16" t="s">
        <v>178</v>
      </c>
      <c r="E45" s="16"/>
      <c r="F45" s="12" t="s">
        <v>48</v>
      </c>
      <c r="G45" s="32"/>
      <c r="H45" s="14">
        <v>4332.72</v>
      </c>
      <c r="I45" s="7"/>
      <c r="J45" s="7"/>
      <c r="K45" s="8"/>
      <c r="L45" s="9"/>
      <c r="M45" s="8"/>
      <c r="N45" s="9"/>
      <c r="O45" s="8"/>
      <c r="P45" s="9"/>
      <c r="Q45" s="7"/>
      <c r="R45" s="7"/>
      <c r="S45" s="7"/>
      <c r="T45" s="19" t="s">
        <v>182</v>
      </c>
    </row>
    <row r="46" spans="1:20" ht="81.599999999999994" x14ac:dyDescent="0.25">
      <c r="A46" s="12">
        <v>32</v>
      </c>
      <c r="B46" s="16" t="s">
        <v>252</v>
      </c>
      <c r="C46" s="15" t="s">
        <v>109</v>
      </c>
      <c r="D46" s="16" t="s">
        <v>110</v>
      </c>
      <c r="E46" s="16" t="s">
        <v>255</v>
      </c>
      <c r="F46" s="12" t="s">
        <v>48</v>
      </c>
      <c r="G46" s="13"/>
      <c r="H46" s="14">
        <v>559.82000000000005</v>
      </c>
      <c r="I46" s="7" t="s">
        <v>48</v>
      </c>
      <c r="J46" s="7" t="s">
        <v>292</v>
      </c>
      <c r="K46" s="8"/>
      <c r="L46" s="9">
        <f>N46+P46</f>
        <v>566.06000000000006</v>
      </c>
      <c r="M46" s="8"/>
      <c r="N46" s="9">
        <f>559.82+6.24</f>
        <v>566.06000000000006</v>
      </c>
      <c r="O46" s="8"/>
      <c r="P46" s="9"/>
      <c r="Q46" s="15" t="s">
        <v>299</v>
      </c>
      <c r="R46" s="16" t="s">
        <v>295</v>
      </c>
      <c r="S46" s="7"/>
      <c r="T46" s="19" t="s">
        <v>298</v>
      </c>
    </row>
    <row r="47" spans="1:20" ht="91.8" x14ac:dyDescent="0.25">
      <c r="A47" s="39">
        <v>33</v>
      </c>
      <c r="B47" s="37" t="s">
        <v>91</v>
      </c>
      <c r="C47" s="50" t="s">
        <v>183</v>
      </c>
      <c r="D47" s="37" t="s">
        <v>185</v>
      </c>
      <c r="E47" s="16" t="s">
        <v>255</v>
      </c>
      <c r="F47" s="39" t="s">
        <v>48</v>
      </c>
      <c r="G47" s="43"/>
      <c r="H47" s="57">
        <v>200967.5</v>
      </c>
      <c r="I47" s="41" t="s">
        <v>48</v>
      </c>
      <c r="J47" s="41" t="s">
        <v>286</v>
      </c>
      <c r="K47" s="8"/>
      <c r="L47" s="9">
        <f>N47+P47</f>
        <v>576787.89999999991</v>
      </c>
      <c r="M47" s="8"/>
      <c r="N47" s="9">
        <f>550918.7+25869.2</f>
        <v>576787.89999999991</v>
      </c>
      <c r="O47" s="8"/>
      <c r="P47" s="9"/>
      <c r="Q47" s="15" t="s">
        <v>291</v>
      </c>
      <c r="R47" s="16" t="s">
        <v>323</v>
      </c>
      <c r="S47" s="7"/>
      <c r="T47" s="19" t="s">
        <v>184</v>
      </c>
    </row>
    <row r="48" spans="1:20" ht="91.8" x14ac:dyDescent="0.25">
      <c r="A48" s="40"/>
      <c r="B48" s="38"/>
      <c r="C48" s="49"/>
      <c r="D48" s="38"/>
      <c r="E48" s="25" t="s">
        <v>289</v>
      </c>
      <c r="F48" s="40"/>
      <c r="G48" s="44"/>
      <c r="H48" s="59"/>
      <c r="I48" s="42"/>
      <c r="J48" s="42"/>
      <c r="K48" s="20"/>
      <c r="L48" s="21"/>
      <c r="M48" s="20"/>
      <c r="N48" s="21"/>
      <c r="O48" s="20"/>
      <c r="P48" s="21"/>
      <c r="Q48" s="23"/>
      <c r="R48" s="16" t="s">
        <v>324</v>
      </c>
      <c r="S48" s="25" t="s">
        <v>290</v>
      </c>
      <c r="T48" s="19"/>
    </row>
    <row r="49" spans="1:20" ht="81.599999999999994" x14ac:dyDescent="0.25">
      <c r="A49" s="39">
        <v>34</v>
      </c>
      <c r="B49" s="37" t="s">
        <v>92</v>
      </c>
      <c r="C49" s="39">
        <v>36602877008</v>
      </c>
      <c r="D49" s="37" t="s">
        <v>93</v>
      </c>
      <c r="E49" s="37" t="s">
        <v>255</v>
      </c>
      <c r="F49" s="39" t="s">
        <v>48</v>
      </c>
      <c r="G49" s="43"/>
      <c r="H49" s="35">
        <v>6270.69</v>
      </c>
      <c r="I49" s="41" t="s">
        <v>48</v>
      </c>
      <c r="J49" s="41" t="s">
        <v>259</v>
      </c>
      <c r="K49" s="20"/>
      <c r="L49" s="35">
        <f>N49+N50</f>
        <v>27214.49</v>
      </c>
      <c r="M49" s="20"/>
      <c r="N49" s="21">
        <v>19874.27</v>
      </c>
      <c r="O49" s="20"/>
      <c r="P49" s="21"/>
      <c r="Q49" s="23"/>
      <c r="R49" s="19" t="s">
        <v>329</v>
      </c>
      <c r="S49" s="23"/>
      <c r="T49" s="19" t="s">
        <v>330</v>
      </c>
    </row>
    <row r="50" spans="1:20" ht="81.599999999999994" x14ac:dyDescent="0.25">
      <c r="A50" s="40"/>
      <c r="B50" s="38"/>
      <c r="C50" s="40"/>
      <c r="D50" s="38"/>
      <c r="E50" s="38"/>
      <c r="F50" s="40"/>
      <c r="G50" s="44"/>
      <c r="H50" s="36"/>
      <c r="I50" s="42"/>
      <c r="J50" s="42"/>
      <c r="K50" s="20"/>
      <c r="L50" s="36"/>
      <c r="M50" s="20"/>
      <c r="N50" s="21">
        <v>7340.22</v>
      </c>
      <c r="O50" s="20"/>
      <c r="P50" s="21"/>
      <c r="Q50" s="12" t="s">
        <v>261</v>
      </c>
      <c r="R50" s="19" t="s">
        <v>260</v>
      </c>
      <c r="S50" s="23"/>
      <c r="T50" s="19" t="s">
        <v>328</v>
      </c>
    </row>
    <row r="51" spans="1:20" ht="61.2" x14ac:dyDescent="0.25">
      <c r="A51" s="12">
        <v>35</v>
      </c>
      <c r="B51" s="16" t="s">
        <v>186</v>
      </c>
      <c r="C51" s="15">
        <v>17177386724</v>
      </c>
      <c r="D51" s="16" t="s">
        <v>189</v>
      </c>
      <c r="E51" s="16" t="s">
        <v>255</v>
      </c>
      <c r="F51" s="12" t="s">
        <v>48</v>
      </c>
      <c r="G51" s="13"/>
      <c r="H51" s="14">
        <v>39866.75</v>
      </c>
      <c r="I51" s="7" t="s">
        <v>48</v>
      </c>
      <c r="J51" s="7" t="s">
        <v>312</v>
      </c>
      <c r="K51" s="8"/>
      <c r="L51" s="9">
        <f t="shared" ref="L51:L56" si="0">N51+P51</f>
        <v>39866.75</v>
      </c>
      <c r="M51" s="8"/>
      <c r="N51" s="9">
        <v>39866.75</v>
      </c>
      <c r="O51" s="8"/>
      <c r="P51" s="9"/>
      <c r="Q51" s="15"/>
      <c r="R51" s="27" t="s">
        <v>302</v>
      </c>
      <c r="S51" s="7"/>
      <c r="T51" s="30" t="s">
        <v>188</v>
      </c>
    </row>
    <row r="52" spans="1:20" ht="71.400000000000006" x14ac:dyDescent="0.25">
      <c r="A52" s="12">
        <v>36</v>
      </c>
      <c r="B52" s="16" t="s">
        <v>187</v>
      </c>
      <c r="C52" s="15">
        <v>72800780139</v>
      </c>
      <c r="D52" s="16" t="s">
        <v>191</v>
      </c>
      <c r="E52" s="25" t="s">
        <v>255</v>
      </c>
      <c r="F52" s="12" t="s">
        <v>48</v>
      </c>
      <c r="G52" s="13"/>
      <c r="H52" s="14">
        <v>3595.98</v>
      </c>
      <c r="I52" s="7" t="s">
        <v>48</v>
      </c>
      <c r="J52" s="7" t="s">
        <v>262</v>
      </c>
      <c r="K52" s="8"/>
      <c r="L52" s="9">
        <f t="shared" si="0"/>
        <v>7191.96</v>
      </c>
      <c r="M52" s="8"/>
      <c r="N52" s="9">
        <v>3595.98</v>
      </c>
      <c r="O52" s="8"/>
      <c r="P52" s="9">
        <v>3595.98</v>
      </c>
      <c r="Q52" s="7"/>
      <c r="R52" s="7"/>
      <c r="S52" s="7"/>
      <c r="T52" s="30" t="s">
        <v>190</v>
      </c>
    </row>
    <row r="53" spans="1:20" ht="61.2" x14ac:dyDescent="0.25">
      <c r="A53" s="12">
        <v>37</v>
      </c>
      <c r="B53" s="16" t="s">
        <v>94</v>
      </c>
      <c r="C53" s="15">
        <v>85821130368</v>
      </c>
      <c r="D53" s="16" t="s">
        <v>193</v>
      </c>
      <c r="E53" s="16" t="s">
        <v>255</v>
      </c>
      <c r="F53" s="12" t="s">
        <v>48</v>
      </c>
      <c r="G53" s="13"/>
      <c r="H53" s="14">
        <v>146</v>
      </c>
      <c r="I53" s="7" t="s">
        <v>48</v>
      </c>
      <c r="J53" s="7" t="s">
        <v>272</v>
      </c>
      <c r="K53" s="8"/>
      <c r="L53" s="9">
        <f t="shared" si="0"/>
        <v>15.459999999999999</v>
      </c>
      <c r="M53" s="8"/>
      <c r="N53" s="9">
        <f>13.28+2.18</f>
        <v>15.459999999999999</v>
      </c>
      <c r="O53" s="8"/>
      <c r="P53" s="9"/>
      <c r="Q53" s="7"/>
      <c r="R53" s="16" t="s">
        <v>271</v>
      </c>
      <c r="S53" s="7"/>
      <c r="T53" s="30" t="s">
        <v>192</v>
      </c>
    </row>
    <row r="54" spans="1:20" ht="81.599999999999994" x14ac:dyDescent="0.25">
      <c r="A54" s="12">
        <v>38</v>
      </c>
      <c r="B54" s="16" t="s">
        <v>95</v>
      </c>
      <c r="C54" s="15">
        <v>95345244091</v>
      </c>
      <c r="D54" s="16" t="s">
        <v>96</v>
      </c>
      <c r="E54" s="16" t="s">
        <v>255</v>
      </c>
      <c r="F54" s="12" t="s">
        <v>48</v>
      </c>
      <c r="G54" s="13"/>
      <c r="H54" s="14">
        <v>20465.77</v>
      </c>
      <c r="I54" s="7" t="s">
        <v>48</v>
      </c>
      <c r="J54" s="7" t="s">
        <v>292</v>
      </c>
      <c r="K54" s="8"/>
      <c r="L54" s="9">
        <f t="shared" si="0"/>
        <v>43288.84</v>
      </c>
      <c r="M54" s="8"/>
      <c r="N54" s="9">
        <v>20757.63</v>
      </c>
      <c r="O54" s="8"/>
      <c r="P54" s="9">
        <v>22531.21</v>
      </c>
      <c r="Q54" s="7"/>
      <c r="R54" s="27" t="s">
        <v>295</v>
      </c>
      <c r="S54" s="7"/>
      <c r="T54" s="19" t="s">
        <v>296</v>
      </c>
    </row>
    <row r="55" spans="1:20" ht="20.399999999999999" x14ac:dyDescent="0.25">
      <c r="A55" s="12">
        <v>39</v>
      </c>
      <c r="B55" s="16" t="s">
        <v>97</v>
      </c>
      <c r="C55" s="15">
        <v>12468341601</v>
      </c>
      <c r="D55" s="16" t="s">
        <v>98</v>
      </c>
      <c r="E55" s="16" t="s">
        <v>255</v>
      </c>
      <c r="F55" s="12" t="s">
        <v>48</v>
      </c>
      <c r="G55" s="13"/>
      <c r="H55" s="14">
        <v>12084.66</v>
      </c>
      <c r="I55" s="7" t="s">
        <v>48</v>
      </c>
      <c r="J55" s="7" t="s">
        <v>292</v>
      </c>
      <c r="K55" s="8"/>
      <c r="L55" s="9">
        <f t="shared" si="0"/>
        <v>12084.66</v>
      </c>
      <c r="M55" s="8"/>
      <c r="N55" s="9">
        <v>12084.66</v>
      </c>
      <c r="O55" s="8"/>
      <c r="P55" s="9"/>
      <c r="Q55" s="7"/>
      <c r="R55" s="27" t="s">
        <v>295</v>
      </c>
      <c r="S55" s="7"/>
      <c r="T55" s="7"/>
    </row>
    <row r="56" spans="1:20" ht="61.2" x14ac:dyDescent="0.25">
      <c r="A56" s="12">
        <v>40</v>
      </c>
      <c r="B56" s="16" t="s">
        <v>99</v>
      </c>
      <c r="C56" s="15">
        <v>79154850749</v>
      </c>
      <c r="D56" s="16" t="s">
        <v>195</v>
      </c>
      <c r="E56" s="16" t="s">
        <v>255</v>
      </c>
      <c r="F56" s="12" t="s">
        <v>48</v>
      </c>
      <c r="G56" s="13"/>
      <c r="H56" s="14">
        <v>655.63</v>
      </c>
      <c r="I56" s="7" t="s">
        <v>48</v>
      </c>
      <c r="J56" s="7" t="s">
        <v>300</v>
      </c>
      <c r="K56" s="8"/>
      <c r="L56" s="9">
        <f t="shared" si="0"/>
        <v>6530.46</v>
      </c>
      <c r="M56" s="8"/>
      <c r="N56" s="9">
        <f>2946.38+318.85</f>
        <v>3265.23</v>
      </c>
      <c r="O56" s="8"/>
      <c r="P56" s="9">
        <v>3265.23</v>
      </c>
      <c r="Q56" s="15" t="s">
        <v>310</v>
      </c>
      <c r="R56" s="27" t="s">
        <v>322</v>
      </c>
      <c r="S56" s="7"/>
      <c r="T56" s="30" t="s">
        <v>194</v>
      </c>
    </row>
    <row r="57" spans="1:20" ht="20.399999999999999" x14ac:dyDescent="0.25">
      <c r="A57" s="12">
        <v>41</v>
      </c>
      <c r="B57" s="16" t="s">
        <v>196</v>
      </c>
      <c r="C57" s="15">
        <v>89025673993</v>
      </c>
      <c r="D57" s="16" t="s">
        <v>100</v>
      </c>
      <c r="E57" s="7"/>
      <c r="F57" s="12" t="s">
        <v>48</v>
      </c>
      <c r="G57" s="13"/>
      <c r="H57" s="14">
        <v>716.1</v>
      </c>
      <c r="I57" s="7"/>
      <c r="J57" s="7"/>
      <c r="K57" s="8"/>
      <c r="L57" s="9"/>
      <c r="M57" s="8"/>
      <c r="N57" s="9"/>
      <c r="O57" s="8"/>
      <c r="P57" s="9"/>
      <c r="Q57" s="7"/>
      <c r="R57" s="7"/>
      <c r="S57" s="7"/>
      <c r="T57" s="30"/>
    </row>
    <row r="58" spans="1:20" ht="71.400000000000006" x14ac:dyDescent="0.25">
      <c r="A58" s="12">
        <v>42</v>
      </c>
      <c r="B58" s="16" t="s">
        <v>230</v>
      </c>
      <c r="C58" s="15">
        <v>37441481285</v>
      </c>
      <c r="D58" s="16" t="s">
        <v>237</v>
      </c>
      <c r="E58" s="7"/>
      <c r="F58" s="23" t="s">
        <v>48</v>
      </c>
      <c r="G58" s="13"/>
      <c r="H58" s="14">
        <v>500</v>
      </c>
      <c r="I58" s="7"/>
      <c r="J58" s="7"/>
      <c r="K58" s="8"/>
      <c r="L58" s="9"/>
      <c r="M58" s="8"/>
      <c r="N58" s="9"/>
      <c r="O58" s="8"/>
      <c r="P58" s="9"/>
      <c r="Q58" s="7"/>
      <c r="R58" s="23"/>
      <c r="S58" s="7"/>
      <c r="T58" s="19" t="s">
        <v>236</v>
      </c>
    </row>
    <row r="59" spans="1:20" ht="20.399999999999999" x14ac:dyDescent="0.25">
      <c r="A59" s="12">
        <v>43</v>
      </c>
      <c r="B59" s="16" t="s">
        <v>101</v>
      </c>
      <c r="C59" s="15">
        <v>49713752334</v>
      </c>
      <c r="D59" s="16" t="s">
        <v>102</v>
      </c>
      <c r="E59" s="15" t="s">
        <v>255</v>
      </c>
      <c r="F59" s="12" t="s">
        <v>48</v>
      </c>
      <c r="G59" s="13"/>
      <c r="H59" s="14">
        <v>133757.84</v>
      </c>
      <c r="I59" s="7" t="s">
        <v>48</v>
      </c>
      <c r="J59" s="7" t="s">
        <v>256</v>
      </c>
      <c r="K59" s="8"/>
      <c r="L59" s="9">
        <f>N59+P59</f>
        <v>156091.19999999998</v>
      </c>
      <c r="M59" s="8"/>
      <c r="N59" s="9">
        <f>136155.02+19104.53</f>
        <v>155259.54999999999</v>
      </c>
      <c r="O59" s="8"/>
      <c r="P59" s="9">
        <v>831.65</v>
      </c>
      <c r="Q59" s="7"/>
      <c r="R59" s="27" t="s">
        <v>257</v>
      </c>
      <c r="S59" s="7"/>
      <c r="T59" s="30"/>
    </row>
    <row r="60" spans="1:20" ht="20.399999999999999" x14ac:dyDescent="0.25">
      <c r="A60" s="12">
        <v>44</v>
      </c>
      <c r="B60" s="16" t="s">
        <v>231</v>
      </c>
      <c r="C60" s="15">
        <v>47313181594</v>
      </c>
      <c r="D60" s="16" t="s">
        <v>149</v>
      </c>
      <c r="E60" s="7"/>
      <c r="F60" s="12" t="s">
        <v>48</v>
      </c>
      <c r="G60" s="13"/>
      <c r="H60" s="14">
        <v>1200</v>
      </c>
      <c r="I60" s="7"/>
      <c r="J60" s="7"/>
      <c r="K60" s="8"/>
      <c r="L60" s="9"/>
      <c r="M60" s="8"/>
      <c r="N60" s="9"/>
      <c r="O60" s="8"/>
      <c r="P60" s="9"/>
      <c r="Q60" s="7"/>
      <c r="R60" s="7"/>
      <c r="S60" s="7"/>
      <c r="T60" s="7"/>
    </row>
    <row r="61" spans="1:20" ht="51" x14ac:dyDescent="0.25">
      <c r="A61" s="12">
        <v>45</v>
      </c>
      <c r="B61" s="16" t="s">
        <v>332</v>
      </c>
      <c r="C61" s="15" t="s">
        <v>103</v>
      </c>
      <c r="D61" s="16" t="s">
        <v>104</v>
      </c>
      <c r="E61" s="16" t="s">
        <v>255</v>
      </c>
      <c r="F61" s="12" t="s">
        <v>48</v>
      </c>
      <c r="G61" s="13"/>
      <c r="H61" s="14">
        <v>36.659999999999997</v>
      </c>
      <c r="I61" s="7" t="s">
        <v>48</v>
      </c>
      <c r="J61" s="7" t="s">
        <v>258</v>
      </c>
      <c r="K61" s="8"/>
      <c r="L61" s="9">
        <f>N61+P61</f>
        <v>240.15</v>
      </c>
      <c r="M61" s="8"/>
      <c r="N61" s="9">
        <f>237.02+3.13</f>
        <v>240.15</v>
      </c>
      <c r="O61" s="8"/>
      <c r="P61" s="9"/>
      <c r="Q61" s="7"/>
      <c r="R61" s="19" t="s">
        <v>333</v>
      </c>
      <c r="S61" s="7"/>
      <c r="T61" s="19"/>
    </row>
    <row r="62" spans="1:20" ht="30.6" x14ac:dyDescent="0.25">
      <c r="A62" s="12">
        <v>46</v>
      </c>
      <c r="B62" s="16" t="s">
        <v>106</v>
      </c>
      <c r="C62" s="15" t="s">
        <v>105</v>
      </c>
      <c r="D62" s="16" t="s">
        <v>107</v>
      </c>
      <c r="E62" s="16" t="s">
        <v>255</v>
      </c>
      <c r="F62" s="12" t="s">
        <v>48</v>
      </c>
      <c r="G62" s="13"/>
      <c r="H62" s="14">
        <v>3190.32</v>
      </c>
      <c r="I62" s="7" t="s">
        <v>48</v>
      </c>
      <c r="J62" s="7" t="s">
        <v>264</v>
      </c>
      <c r="K62" s="8"/>
      <c r="L62" s="9">
        <f>N62+P62</f>
        <v>2444.5100000000002</v>
      </c>
      <c r="M62" s="8"/>
      <c r="N62" s="9">
        <f>2431.94+12.57</f>
        <v>2444.5100000000002</v>
      </c>
      <c r="O62" s="8"/>
      <c r="P62" s="9"/>
      <c r="Q62" s="7"/>
      <c r="R62" s="19" t="s">
        <v>265</v>
      </c>
      <c r="S62" s="7"/>
      <c r="T62" s="30"/>
    </row>
    <row r="63" spans="1:20" ht="71.400000000000006" x14ac:dyDescent="0.25">
      <c r="A63" s="12">
        <v>47</v>
      </c>
      <c r="B63" s="16" t="s">
        <v>199</v>
      </c>
      <c r="C63" s="15" t="s">
        <v>108</v>
      </c>
      <c r="D63" s="16" t="s">
        <v>198</v>
      </c>
      <c r="E63" s="16" t="s">
        <v>255</v>
      </c>
      <c r="F63" s="12" t="s">
        <v>48</v>
      </c>
      <c r="G63" s="13"/>
      <c r="H63" s="14">
        <v>1165.94</v>
      </c>
      <c r="I63" s="7" t="s">
        <v>48</v>
      </c>
      <c r="J63" s="7" t="s">
        <v>269</v>
      </c>
      <c r="K63" s="8"/>
      <c r="L63" s="9">
        <f>N63+P63</f>
        <v>1361.23</v>
      </c>
      <c r="M63" s="8"/>
      <c r="N63" s="9">
        <f>1346.69+14.54</f>
        <v>1361.23</v>
      </c>
      <c r="O63" s="8"/>
      <c r="P63" s="9"/>
      <c r="Q63" s="7"/>
      <c r="R63" s="27" t="s">
        <v>270</v>
      </c>
      <c r="S63" s="7"/>
      <c r="T63" s="30" t="s">
        <v>197</v>
      </c>
    </row>
    <row r="64" spans="1:20" ht="30.6" customHeight="1" x14ac:dyDescent="0.25">
      <c r="A64" s="39">
        <v>48</v>
      </c>
      <c r="B64" s="37" t="s">
        <v>161</v>
      </c>
      <c r="C64" s="39">
        <v>65723536010</v>
      </c>
      <c r="D64" s="37" t="s">
        <v>254</v>
      </c>
      <c r="E64" s="37" t="s">
        <v>255</v>
      </c>
      <c r="F64" s="41" t="s">
        <v>48</v>
      </c>
      <c r="G64" s="54"/>
      <c r="H64" s="57">
        <v>2066830.73</v>
      </c>
      <c r="I64" s="41" t="s">
        <v>48</v>
      </c>
      <c r="J64" s="41" t="s">
        <v>274</v>
      </c>
      <c r="K64" s="43"/>
      <c r="L64" s="9">
        <f>N64+P64</f>
        <v>654218.08000000007</v>
      </c>
      <c r="M64" s="8"/>
      <c r="N64" s="9">
        <f>13122.56+5975.44+15.93</f>
        <v>19113.93</v>
      </c>
      <c r="O64" s="8"/>
      <c r="P64" s="9">
        <v>635104.15</v>
      </c>
      <c r="Q64" s="15" t="s">
        <v>277</v>
      </c>
      <c r="R64" s="19" t="s">
        <v>276</v>
      </c>
      <c r="S64" s="7"/>
      <c r="T64" s="7"/>
    </row>
    <row r="65" spans="1:20" ht="81.599999999999994" x14ac:dyDescent="0.25">
      <c r="A65" s="63"/>
      <c r="B65" s="64"/>
      <c r="C65" s="63"/>
      <c r="D65" s="64"/>
      <c r="E65" s="64"/>
      <c r="F65" s="53"/>
      <c r="G65" s="55"/>
      <c r="H65" s="58"/>
      <c r="I65" s="53"/>
      <c r="J65" s="53"/>
      <c r="K65" s="52"/>
      <c r="L65" s="9">
        <v>1149339.49</v>
      </c>
      <c r="M65" s="8"/>
      <c r="N65" s="9">
        <v>23086.27</v>
      </c>
      <c r="O65" s="8"/>
      <c r="P65" s="33" t="s">
        <v>279</v>
      </c>
      <c r="Q65" s="15" t="s">
        <v>280</v>
      </c>
      <c r="R65" s="16" t="s">
        <v>326</v>
      </c>
      <c r="S65" s="7"/>
      <c r="T65" s="16" t="s">
        <v>278</v>
      </c>
    </row>
    <row r="66" spans="1:20" ht="30.6" x14ac:dyDescent="0.25">
      <c r="A66" s="63"/>
      <c r="B66" s="64"/>
      <c r="C66" s="63"/>
      <c r="D66" s="64"/>
      <c r="E66" s="64"/>
      <c r="F66" s="53"/>
      <c r="G66" s="55"/>
      <c r="H66" s="58"/>
      <c r="I66" s="53"/>
      <c r="J66" s="53"/>
      <c r="K66" s="52"/>
      <c r="L66" s="9">
        <f>N66+P66</f>
        <v>311645.73</v>
      </c>
      <c r="M66" s="8"/>
      <c r="N66" s="9">
        <f>3355.31+2950.93+6.64</f>
        <v>6312.88</v>
      </c>
      <c r="O66" s="8"/>
      <c r="P66" s="9">
        <v>305332.84999999998</v>
      </c>
      <c r="Q66" s="15" t="s">
        <v>281</v>
      </c>
      <c r="R66" s="16" t="s">
        <v>282</v>
      </c>
      <c r="S66" s="7"/>
      <c r="T66" s="7"/>
    </row>
    <row r="67" spans="1:20" ht="20.399999999999999" x14ac:dyDescent="0.25">
      <c r="A67" s="40"/>
      <c r="B67" s="38"/>
      <c r="C67" s="40"/>
      <c r="D67" s="38"/>
      <c r="E67" s="38"/>
      <c r="F67" s="42"/>
      <c r="G67" s="56"/>
      <c r="H67" s="59"/>
      <c r="I67" s="42"/>
      <c r="J67" s="42"/>
      <c r="K67" s="44"/>
      <c r="L67" s="9">
        <f>N67+P67</f>
        <v>67.06</v>
      </c>
      <c r="M67" s="8"/>
      <c r="N67" s="9">
        <v>67.06</v>
      </c>
      <c r="O67" s="8"/>
      <c r="P67" s="9"/>
      <c r="Q67" s="7"/>
      <c r="R67" s="16" t="s">
        <v>283</v>
      </c>
      <c r="S67" s="7"/>
      <c r="T67" s="7"/>
    </row>
    <row r="68" spans="1:20" ht="30.6" x14ac:dyDescent="0.25">
      <c r="A68" s="12">
        <v>49</v>
      </c>
      <c r="B68" s="16" t="s">
        <v>200</v>
      </c>
      <c r="C68" s="15" t="s">
        <v>111</v>
      </c>
      <c r="D68" s="16" t="s">
        <v>112</v>
      </c>
      <c r="E68" s="7"/>
      <c r="F68" s="12" t="s">
        <v>48</v>
      </c>
      <c r="G68" s="13"/>
      <c r="H68" s="14">
        <v>11920.19</v>
      </c>
      <c r="I68" s="7"/>
      <c r="J68" s="7"/>
      <c r="K68" s="8"/>
      <c r="L68" s="9"/>
      <c r="M68" s="8"/>
      <c r="N68" s="9"/>
      <c r="O68" s="8"/>
      <c r="P68" s="9"/>
      <c r="Q68" s="7"/>
      <c r="R68" s="7"/>
      <c r="S68" s="7"/>
      <c r="T68" s="7"/>
    </row>
    <row r="69" spans="1:20" ht="20.399999999999999" x14ac:dyDescent="0.25">
      <c r="A69" s="12">
        <v>50</v>
      </c>
      <c r="B69" s="16" t="s">
        <v>201</v>
      </c>
      <c r="C69" s="15" t="s">
        <v>113</v>
      </c>
      <c r="D69" s="16" t="s">
        <v>114</v>
      </c>
      <c r="E69" s="16" t="s">
        <v>255</v>
      </c>
      <c r="F69" s="12" t="s">
        <v>48</v>
      </c>
      <c r="G69" s="13"/>
      <c r="H69" s="14">
        <v>450</v>
      </c>
      <c r="I69" s="7" t="s">
        <v>48</v>
      </c>
      <c r="J69" s="7" t="s">
        <v>300</v>
      </c>
      <c r="K69" s="8"/>
      <c r="L69" s="9">
        <f>N69+P69</f>
        <v>2100</v>
      </c>
      <c r="M69" s="8"/>
      <c r="N69" s="9">
        <v>1050</v>
      </c>
      <c r="O69" s="8"/>
      <c r="P69" s="9">
        <v>1050</v>
      </c>
      <c r="Q69" s="7"/>
      <c r="R69" s="23" t="s">
        <v>295</v>
      </c>
      <c r="S69" s="7"/>
      <c r="T69" s="19"/>
    </row>
    <row r="70" spans="1:20" x14ac:dyDescent="0.25">
      <c r="A70" s="12">
        <v>51</v>
      </c>
      <c r="B70" s="16" t="s">
        <v>202</v>
      </c>
      <c r="C70" s="29" t="s">
        <v>115</v>
      </c>
      <c r="D70" s="16" t="s">
        <v>116</v>
      </c>
      <c r="E70" s="7"/>
      <c r="F70" s="12" t="s">
        <v>48</v>
      </c>
      <c r="G70" s="13"/>
      <c r="H70" s="14">
        <v>499.78</v>
      </c>
      <c r="I70" s="7"/>
      <c r="J70" s="7"/>
      <c r="K70" s="8"/>
      <c r="L70" s="9"/>
      <c r="M70" s="8"/>
      <c r="N70" s="9"/>
      <c r="O70" s="8"/>
      <c r="P70" s="9"/>
      <c r="Q70" s="7"/>
      <c r="R70" s="7"/>
      <c r="S70" s="7"/>
      <c r="T70" s="7"/>
    </row>
    <row r="71" spans="1:20" ht="30.6" x14ac:dyDescent="0.25">
      <c r="A71" s="12">
        <v>52</v>
      </c>
      <c r="B71" s="16" t="s">
        <v>118</v>
      </c>
      <c r="C71" s="15" t="s">
        <v>117</v>
      </c>
      <c r="D71" s="16" t="s">
        <v>203</v>
      </c>
      <c r="E71" s="16"/>
      <c r="F71" s="12" t="s">
        <v>48</v>
      </c>
      <c r="G71" s="13"/>
      <c r="H71" s="14">
        <v>100</v>
      </c>
      <c r="I71" s="7"/>
      <c r="J71" s="7"/>
      <c r="K71" s="8"/>
      <c r="L71" s="9"/>
      <c r="M71" s="8"/>
      <c r="N71" s="9"/>
      <c r="O71" s="8"/>
      <c r="P71" s="9"/>
      <c r="Q71" s="15"/>
      <c r="R71" s="30"/>
      <c r="S71" s="7"/>
      <c r="T71" s="30"/>
    </row>
    <row r="72" spans="1:20" ht="20.399999999999999" x14ac:dyDescent="0.25">
      <c r="A72" s="12">
        <v>53</v>
      </c>
      <c r="B72" s="16" t="s">
        <v>204</v>
      </c>
      <c r="C72" s="15" t="s">
        <v>119</v>
      </c>
      <c r="D72" s="16" t="s">
        <v>120</v>
      </c>
      <c r="E72" s="16" t="s">
        <v>255</v>
      </c>
      <c r="F72" s="12" t="s">
        <v>48</v>
      </c>
      <c r="G72" s="13"/>
      <c r="H72" s="14">
        <v>7530</v>
      </c>
      <c r="I72" s="7" t="s">
        <v>48</v>
      </c>
      <c r="J72" s="7" t="s">
        <v>284</v>
      </c>
      <c r="K72" s="8"/>
      <c r="L72" s="9">
        <f>N72+P72</f>
        <v>9617.15</v>
      </c>
      <c r="M72" s="8"/>
      <c r="N72" s="9">
        <f>8381.09+1236.06</f>
        <v>9617.15</v>
      </c>
      <c r="O72" s="8"/>
      <c r="P72" s="9"/>
      <c r="Q72" s="15" t="s">
        <v>285</v>
      </c>
      <c r="R72" s="27"/>
      <c r="S72" s="7"/>
      <c r="T72" s="7"/>
    </row>
    <row r="73" spans="1:20" ht="20.399999999999999" x14ac:dyDescent="0.25">
      <c r="A73" s="12">
        <v>54</v>
      </c>
      <c r="B73" s="16" t="s">
        <v>205</v>
      </c>
      <c r="C73" s="15" t="s">
        <v>121</v>
      </c>
      <c r="D73" s="16" t="s">
        <v>206</v>
      </c>
      <c r="E73" s="7"/>
      <c r="F73" s="12" t="s">
        <v>48</v>
      </c>
      <c r="G73" s="13"/>
      <c r="H73" s="14">
        <v>60</v>
      </c>
      <c r="I73" s="7"/>
      <c r="J73" s="7"/>
      <c r="K73" s="8"/>
      <c r="L73" s="9"/>
      <c r="M73" s="8"/>
      <c r="N73" s="9"/>
      <c r="O73" s="8"/>
      <c r="P73" s="9"/>
      <c r="Q73" s="7"/>
      <c r="R73" s="7"/>
      <c r="S73" s="7"/>
      <c r="T73" s="19"/>
    </row>
    <row r="74" spans="1:20" ht="20.399999999999999" x14ac:dyDescent="0.25">
      <c r="A74" s="12">
        <v>55</v>
      </c>
      <c r="B74" s="16" t="s">
        <v>232</v>
      </c>
      <c r="C74" s="15">
        <v>69176644865</v>
      </c>
      <c r="D74" s="16" t="s">
        <v>150</v>
      </c>
      <c r="E74" s="16" t="s">
        <v>255</v>
      </c>
      <c r="F74" s="23" t="s">
        <v>48</v>
      </c>
      <c r="G74" s="13"/>
      <c r="H74" s="14">
        <v>1590</v>
      </c>
      <c r="I74" s="7" t="s">
        <v>48</v>
      </c>
      <c r="J74" s="7" t="s">
        <v>312</v>
      </c>
      <c r="K74" s="8"/>
      <c r="L74" s="9">
        <f>N74+P74</f>
        <v>3180</v>
      </c>
      <c r="M74" s="8"/>
      <c r="N74" s="9">
        <v>1590</v>
      </c>
      <c r="O74" s="8"/>
      <c r="P74" s="9">
        <v>1590</v>
      </c>
      <c r="Q74" s="7"/>
      <c r="R74" s="7" t="s">
        <v>295</v>
      </c>
      <c r="S74" s="7"/>
      <c r="T74" s="23"/>
    </row>
    <row r="75" spans="1:20" ht="20.399999999999999" x14ac:dyDescent="0.25">
      <c r="A75" s="12">
        <v>56</v>
      </c>
      <c r="B75" s="16" t="s">
        <v>123</v>
      </c>
      <c r="C75" s="29" t="s">
        <v>122</v>
      </c>
      <c r="D75" s="16" t="s">
        <v>124</v>
      </c>
      <c r="E75" s="16" t="s">
        <v>255</v>
      </c>
      <c r="F75" s="12" t="s">
        <v>48</v>
      </c>
      <c r="G75" s="13"/>
      <c r="H75" s="14">
        <v>249.38</v>
      </c>
      <c r="I75" s="7" t="s">
        <v>48</v>
      </c>
      <c r="J75" s="7" t="s">
        <v>292</v>
      </c>
      <c r="K75" s="8">
        <v>3494.2</v>
      </c>
      <c r="L75" s="9">
        <v>463.76</v>
      </c>
      <c r="M75" s="8">
        <v>3494.2</v>
      </c>
      <c r="N75" s="9">
        <v>463.76</v>
      </c>
      <c r="O75" s="8"/>
      <c r="P75" s="9"/>
      <c r="Q75" s="7"/>
      <c r="R75" s="27" t="s">
        <v>302</v>
      </c>
      <c r="S75" s="7"/>
      <c r="T75" s="23"/>
    </row>
    <row r="76" spans="1:20" ht="20.399999999999999" x14ac:dyDescent="0.25">
      <c r="A76" s="12">
        <v>57</v>
      </c>
      <c r="B76" s="16" t="s">
        <v>207</v>
      </c>
      <c r="C76" s="29">
        <v>60795023940</v>
      </c>
      <c r="D76" s="16" t="s">
        <v>125</v>
      </c>
      <c r="E76" s="16" t="s">
        <v>255</v>
      </c>
      <c r="F76" s="12" t="s">
        <v>48</v>
      </c>
      <c r="G76" s="13"/>
      <c r="H76" s="14">
        <v>252.95</v>
      </c>
      <c r="I76" s="7" t="s">
        <v>48</v>
      </c>
      <c r="J76" s="7" t="s">
        <v>300</v>
      </c>
      <c r="K76" s="8"/>
      <c r="L76" s="9">
        <f>N76+P76</f>
        <v>252.95</v>
      </c>
      <c r="M76" s="8"/>
      <c r="N76" s="9">
        <v>252.95</v>
      </c>
      <c r="O76" s="8"/>
      <c r="P76" s="9"/>
      <c r="Q76" s="15"/>
      <c r="R76" s="27" t="s">
        <v>295</v>
      </c>
      <c r="S76" s="7"/>
      <c r="T76" s="7"/>
    </row>
    <row r="77" spans="1:20" x14ac:dyDescent="0.25">
      <c r="A77" s="12">
        <v>58</v>
      </c>
      <c r="B77" s="16" t="s">
        <v>126</v>
      </c>
      <c r="C77" s="15">
        <v>30218016648</v>
      </c>
      <c r="D77" s="16" t="s">
        <v>127</v>
      </c>
      <c r="E77" s="30"/>
      <c r="F77" s="12" t="s">
        <v>48</v>
      </c>
      <c r="G77" s="13"/>
      <c r="H77" s="14">
        <v>428.76</v>
      </c>
      <c r="I77" s="7"/>
      <c r="J77" s="7"/>
      <c r="K77" s="8"/>
      <c r="L77" s="9"/>
      <c r="M77" s="8"/>
      <c r="N77" s="9"/>
      <c r="O77" s="8"/>
      <c r="P77" s="9"/>
      <c r="Q77" s="7"/>
      <c r="R77" s="7"/>
      <c r="S77" s="7"/>
      <c r="T77" s="23"/>
    </row>
    <row r="78" spans="1:20" ht="20.399999999999999" x14ac:dyDescent="0.25">
      <c r="A78" s="12">
        <v>59</v>
      </c>
      <c r="B78" s="16" t="s">
        <v>208</v>
      </c>
      <c r="C78" s="15">
        <v>91313368759</v>
      </c>
      <c r="D78" s="16" t="s">
        <v>128</v>
      </c>
      <c r="E78" s="16" t="s">
        <v>255</v>
      </c>
      <c r="F78" s="12" t="s">
        <v>48</v>
      </c>
      <c r="G78" s="13"/>
      <c r="H78" s="14">
        <v>37459.410000000003</v>
      </c>
      <c r="I78" s="7" t="s">
        <v>48</v>
      </c>
      <c r="J78" s="7" t="s">
        <v>312</v>
      </c>
      <c r="K78" s="8"/>
      <c r="L78" s="9">
        <f>N78+P78</f>
        <v>36453.660000000003</v>
      </c>
      <c r="M78" s="8"/>
      <c r="N78" s="9">
        <v>36453.660000000003</v>
      </c>
      <c r="O78" s="8"/>
      <c r="P78" s="9"/>
      <c r="Q78" s="7"/>
      <c r="R78" s="27" t="s">
        <v>295</v>
      </c>
      <c r="S78" s="7"/>
      <c r="T78" s="23"/>
    </row>
    <row r="79" spans="1:20" x14ac:dyDescent="0.25">
      <c r="A79" s="12">
        <v>60</v>
      </c>
      <c r="B79" s="16" t="s">
        <v>129</v>
      </c>
      <c r="C79" s="15">
        <v>36110580418</v>
      </c>
      <c r="D79" s="16" t="s">
        <v>209</v>
      </c>
      <c r="E79" s="16"/>
      <c r="F79" s="12" t="s">
        <v>48</v>
      </c>
      <c r="G79" s="13"/>
      <c r="H79" s="14">
        <v>288.93</v>
      </c>
      <c r="I79" s="7"/>
      <c r="J79" s="7"/>
      <c r="K79" s="8"/>
      <c r="L79" s="9"/>
      <c r="M79" s="8"/>
      <c r="N79" s="9"/>
      <c r="O79" s="8"/>
      <c r="P79" s="9"/>
      <c r="Q79" s="7"/>
      <c r="R79" s="16"/>
      <c r="S79" s="7"/>
      <c r="T79" s="19"/>
    </row>
    <row r="80" spans="1:20" ht="20.399999999999999" x14ac:dyDescent="0.25">
      <c r="A80" s="12">
        <v>61</v>
      </c>
      <c r="B80" s="16" t="s">
        <v>130</v>
      </c>
      <c r="C80" s="15">
        <v>94682632604</v>
      </c>
      <c r="D80" s="16" t="s">
        <v>131</v>
      </c>
      <c r="E80" s="16"/>
      <c r="F80" s="12" t="s">
        <v>48</v>
      </c>
      <c r="G80" s="13"/>
      <c r="H80" s="14">
        <v>100.48</v>
      </c>
      <c r="I80" s="7"/>
      <c r="J80" s="7"/>
      <c r="K80" s="8"/>
      <c r="L80" s="9"/>
      <c r="M80" s="8"/>
      <c r="N80" s="9"/>
      <c r="O80" s="8"/>
      <c r="P80" s="9"/>
      <c r="Q80" s="15"/>
      <c r="R80" s="16"/>
      <c r="S80" s="7"/>
      <c r="T80" s="16"/>
    </row>
    <row r="81" spans="1:20" ht="61.2" x14ac:dyDescent="0.25">
      <c r="A81" s="12">
        <v>62</v>
      </c>
      <c r="B81" s="16" t="s">
        <v>215</v>
      </c>
      <c r="C81" s="29" t="s">
        <v>214</v>
      </c>
      <c r="D81" s="16" t="s">
        <v>133</v>
      </c>
      <c r="E81" s="16" t="s">
        <v>255</v>
      </c>
      <c r="F81" s="12" t="s">
        <v>48</v>
      </c>
      <c r="G81" s="13"/>
      <c r="H81" s="14">
        <v>1677.62</v>
      </c>
      <c r="I81" s="7" t="s">
        <v>48</v>
      </c>
      <c r="J81" s="7" t="s">
        <v>292</v>
      </c>
      <c r="K81" s="8"/>
      <c r="L81" s="9">
        <f>N81+P81</f>
        <v>2208.08</v>
      </c>
      <c r="M81" s="8"/>
      <c r="N81" s="9">
        <v>2208.08</v>
      </c>
      <c r="O81" s="8"/>
      <c r="P81" s="9"/>
      <c r="Q81" s="7"/>
      <c r="R81" s="27" t="s">
        <v>295</v>
      </c>
      <c r="S81" s="7"/>
      <c r="T81" s="25" t="s">
        <v>216</v>
      </c>
    </row>
    <row r="82" spans="1:20" ht="30.6" x14ac:dyDescent="0.25">
      <c r="A82" s="12">
        <v>63</v>
      </c>
      <c r="B82" s="16" t="s">
        <v>331</v>
      </c>
      <c r="C82" s="15">
        <v>63649442699</v>
      </c>
      <c r="D82" s="16" t="s">
        <v>132</v>
      </c>
      <c r="E82" s="16" t="s">
        <v>255</v>
      </c>
      <c r="F82" s="12" t="s">
        <v>48</v>
      </c>
      <c r="G82" s="13"/>
      <c r="H82" s="14">
        <v>2500</v>
      </c>
      <c r="I82" s="7" t="s">
        <v>48</v>
      </c>
      <c r="J82" s="7" t="s">
        <v>259</v>
      </c>
      <c r="K82" s="8"/>
      <c r="L82" s="9">
        <f>N82+P82</f>
        <v>2868.62</v>
      </c>
      <c r="M82" s="8"/>
      <c r="N82" s="9">
        <f>2500+368.62</f>
        <v>2868.62</v>
      </c>
      <c r="O82" s="8"/>
      <c r="P82" s="9"/>
      <c r="Q82" s="7"/>
      <c r="R82" s="19" t="s">
        <v>268</v>
      </c>
      <c r="S82" s="7"/>
      <c r="T82" s="16"/>
    </row>
    <row r="83" spans="1:20" ht="20.399999999999999" x14ac:dyDescent="0.25">
      <c r="A83" s="12">
        <v>64</v>
      </c>
      <c r="B83" s="16" t="s">
        <v>217</v>
      </c>
      <c r="C83" s="15">
        <v>50385585634</v>
      </c>
      <c r="D83" s="16" t="s">
        <v>85</v>
      </c>
      <c r="E83" s="16" t="s">
        <v>255</v>
      </c>
      <c r="F83" s="12" t="s">
        <v>48</v>
      </c>
      <c r="G83" s="13"/>
      <c r="H83" s="14">
        <v>1164.24</v>
      </c>
      <c r="I83" s="7" t="s">
        <v>48</v>
      </c>
      <c r="J83" s="7" t="s">
        <v>292</v>
      </c>
      <c r="K83" s="8"/>
      <c r="L83" s="9">
        <f>N83+P83</f>
        <v>2328.48</v>
      </c>
      <c r="M83" s="8"/>
      <c r="N83" s="9">
        <v>1164.24</v>
      </c>
      <c r="O83" s="8"/>
      <c r="P83" s="9">
        <v>1164.24</v>
      </c>
      <c r="Q83" s="7"/>
      <c r="R83" s="27" t="s">
        <v>295</v>
      </c>
      <c r="S83" s="7"/>
      <c r="T83" s="7"/>
    </row>
    <row r="84" spans="1:20" ht="20.399999999999999" x14ac:dyDescent="0.25">
      <c r="A84" s="12">
        <v>65</v>
      </c>
      <c r="B84" s="16" t="s">
        <v>239</v>
      </c>
      <c r="C84" s="15">
        <v>31615978071</v>
      </c>
      <c r="D84" s="16" t="s">
        <v>152</v>
      </c>
      <c r="E84" s="7"/>
      <c r="F84" s="12" t="s">
        <v>48</v>
      </c>
      <c r="G84" s="13"/>
      <c r="H84" s="14">
        <v>45</v>
      </c>
      <c r="I84" s="7"/>
      <c r="J84" s="7"/>
      <c r="K84" s="8"/>
      <c r="L84" s="9"/>
      <c r="M84" s="8"/>
      <c r="N84" s="9"/>
      <c r="O84" s="8"/>
      <c r="P84" s="9"/>
      <c r="Q84" s="7"/>
      <c r="R84" s="7"/>
      <c r="S84" s="7"/>
      <c r="T84" s="23"/>
    </row>
    <row r="85" spans="1:20" ht="51" x14ac:dyDescent="0.25">
      <c r="A85" s="12">
        <v>66</v>
      </c>
      <c r="B85" s="16" t="s">
        <v>246</v>
      </c>
      <c r="C85" s="29" t="s">
        <v>245</v>
      </c>
      <c r="D85" s="16" t="s">
        <v>157</v>
      </c>
      <c r="E85" s="16" t="s">
        <v>255</v>
      </c>
      <c r="F85" s="23" t="s">
        <v>48</v>
      </c>
      <c r="G85" s="13"/>
      <c r="H85" s="14">
        <v>4182.1499999999996</v>
      </c>
      <c r="I85" s="7" t="s">
        <v>48</v>
      </c>
      <c r="J85" s="7" t="s">
        <v>300</v>
      </c>
      <c r="K85" s="8"/>
      <c r="L85" s="9">
        <f>N85+P85</f>
        <v>4182.1499999999996</v>
      </c>
      <c r="M85" s="8"/>
      <c r="N85" s="9">
        <v>4182.1499999999996</v>
      </c>
      <c r="O85" s="8"/>
      <c r="P85" s="9"/>
      <c r="Q85" s="7"/>
      <c r="R85" s="27" t="s">
        <v>303</v>
      </c>
      <c r="S85" s="7"/>
      <c r="T85" s="19" t="s">
        <v>244</v>
      </c>
    </row>
    <row r="86" spans="1:20" ht="51" x14ac:dyDescent="0.25">
      <c r="A86" s="12">
        <v>67</v>
      </c>
      <c r="B86" s="16" t="s">
        <v>134</v>
      </c>
      <c r="C86" s="29" t="s">
        <v>218</v>
      </c>
      <c r="D86" s="16" t="s">
        <v>135</v>
      </c>
      <c r="E86" s="16" t="s">
        <v>255</v>
      </c>
      <c r="F86" s="12" t="s">
        <v>48</v>
      </c>
      <c r="G86" s="13"/>
      <c r="H86" s="14">
        <v>2010.34</v>
      </c>
      <c r="I86" s="7" t="s">
        <v>48</v>
      </c>
      <c r="J86" s="7" t="s">
        <v>312</v>
      </c>
      <c r="K86" s="8"/>
      <c r="L86" s="9">
        <f>N86+P86</f>
        <v>2642.2</v>
      </c>
      <c r="M86" s="8"/>
      <c r="N86" s="9">
        <v>2642.2</v>
      </c>
      <c r="O86" s="8"/>
      <c r="P86" s="9"/>
      <c r="Q86" s="7"/>
      <c r="R86" s="27" t="s">
        <v>295</v>
      </c>
      <c r="S86" s="7"/>
      <c r="T86" s="30" t="s">
        <v>219</v>
      </c>
    </row>
    <row r="87" spans="1:20" ht="61.2" x14ac:dyDescent="0.25">
      <c r="A87" s="12">
        <v>68</v>
      </c>
      <c r="B87" s="16" t="s">
        <v>136</v>
      </c>
      <c r="C87" s="29">
        <v>54758212813</v>
      </c>
      <c r="D87" s="16" t="s">
        <v>137</v>
      </c>
      <c r="E87" s="16" t="s">
        <v>255</v>
      </c>
      <c r="F87" s="12" t="s">
        <v>48</v>
      </c>
      <c r="G87" s="13"/>
      <c r="H87" s="14">
        <v>25491.61</v>
      </c>
      <c r="I87" s="7" t="s">
        <v>48</v>
      </c>
      <c r="J87" s="7" t="s">
        <v>262</v>
      </c>
      <c r="K87" s="8"/>
      <c r="L87" s="9">
        <f>N87+P87</f>
        <v>30695.370000000003</v>
      </c>
      <c r="M87" s="8"/>
      <c r="N87" s="9">
        <f>26116.61+4578.76</f>
        <v>30695.370000000003</v>
      </c>
      <c r="O87" s="8"/>
      <c r="P87" s="9"/>
      <c r="Q87" s="7"/>
      <c r="R87" s="19" t="s">
        <v>263</v>
      </c>
      <c r="S87" s="7"/>
      <c r="T87" s="7"/>
    </row>
    <row r="88" spans="1:20" ht="20.399999999999999" x14ac:dyDescent="0.25">
      <c r="A88" s="12">
        <v>69</v>
      </c>
      <c r="B88" s="16" t="s">
        <v>221</v>
      </c>
      <c r="C88" s="15">
        <v>30903882288</v>
      </c>
      <c r="D88" s="16" t="s">
        <v>139</v>
      </c>
      <c r="E88" s="16" t="s">
        <v>255</v>
      </c>
      <c r="F88" s="15" t="s">
        <v>48</v>
      </c>
      <c r="G88" s="13"/>
      <c r="H88" s="14">
        <v>899.49</v>
      </c>
      <c r="I88" s="7" t="s">
        <v>48</v>
      </c>
      <c r="J88" s="7" t="s">
        <v>312</v>
      </c>
      <c r="K88" s="8"/>
      <c r="L88" s="9">
        <f>N88+P88</f>
        <v>2766.84</v>
      </c>
      <c r="M88" s="8"/>
      <c r="N88" s="9">
        <v>1383.42</v>
      </c>
      <c r="O88" s="8"/>
      <c r="P88" s="9">
        <v>1383.42</v>
      </c>
      <c r="Q88" s="7"/>
      <c r="R88" s="27" t="s">
        <v>295</v>
      </c>
      <c r="S88" s="7"/>
      <c r="T88" s="30"/>
    </row>
    <row r="89" spans="1:20" ht="51" x14ac:dyDescent="0.25">
      <c r="A89" s="12">
        <v>70</v>
      </c>
      <c r="B89" s="16" t="s">
        <v>140</v>
      </c>
      <c r="C89" s="29" t="s">
        <v>222</v>
      </c>
      <c r="D89" s="16" t="s">
        <v>141</v>
      </c>
      <c r="E89" s="30"/>
      <c r="F89" s="12" t="s">
        <v>48</v>
      </c>
      <c r="G89" s="13"/>
      <c r="H89" s="14">
        <v>7602.3</v>
      </c>
      <c r="I89" s="7"/>
      <c r="J89" s="7"/>
      <c r="K89" s="8"/>
      <c r="L89" s="9"/>
      <c r="M89" s="8"/>
      <c r="N89" s="9"/>
      <c r="O89" s="8"/>
      <c r="P89" s="9"/>
      <c r="Q89" s="15"/>
      <c r="R89" s="7"/>
      <c r="S89" s="7"/>
      <c r="T89" s="30" t="s">
        <v>223</v>
      </c>
    </row>
    <row r="90" spans="1:20" ht="30.6" x14ac:dyDescent="0.25">
      <c r="A90" s="12">
        <v>71</v>
      </c>
      <c r="B90" s="16" t="s">
        <v>142</v>
      </c>
      <c r="C90" s="15">
        <v>12915054609</v>
      </c>
      <c r="D90" s="16" t="s">
        <v>143</v>
      </c>
      <c r="E90" s="7"/>
      <c r="F90" s="15" t="s">
        <v>48</v>
      </c>
      <c r="G90" s="13"/>
      <c r="H90" s="14">
        <v>15746.3</v>
      </c>
      <c r="I90" s="7"/>
      <c r="J90" s="7"/>
      <c r="K90" s="8"/>
      <c r="L90" s="9"/>
      <c r="M90" s="8"/>
      <c r="N90" s="9"/>
      <c r="O90" s="8"/>
      <c r="P90" s="9"/>
      <c r="Q90" s="7"/>
      <c r="R90" s="7"/>
      <c r="S90" s="7"/>
      <c r="T90" s="30"/>
    </row>
    <row r="91" spans="1:20" ht="81.599999999999994" x14ac:dyDescent="0.25">
      <c r="A91" s="12">
        <v>72</v>
      </c>
      <c r="B91" s="16" t="s">
        <v>220</v>
      </c>
      <c r="C91" s="29">
        <v>66016756918</v>
      </c>
      <c r="D91" s="16" t="s">
        <v>138</v>
      </c>
      <c r="E91" s="16" t="s">
        <v>255</v>
      </c>
      <c r="F91" s="12" t="s">
        <v>48</v>
      </c>
      <c r="G91" s="13"/>
      <c r="H91" s="14">
        <v>14450.87</v>
      </c>
      <c r="I91" s="7" t="s">
        <v>48</v>
      </c>
      <c r="J91" s="7" t="s">
        <v>300</v>
      </c>
      <c r="K91" s="8"/>
      <c r="L91" s="9">
        <f>N91+P91</f>
        <v>15199.01</v>
      </c>
      <c r="M91" s="8"/>
      <c r="N91" s="9">
        <f>14450.87+748.14</f>
        <v>15199.01</v>
      </c>
      <c r="O91" s="8"/>
      <c r="P91" s="9"/>
      <c r="Q91" s="15" t="s">
        <v>321</v>
      </c>
      <c r="R91" s="16" t="s">
        <v>319</v>
      </c>
      <c r="S91" s="7"/>
      <c r="T91" s="30" t="s">
        <v>320</v>
      </c>
    </row>
    <row r="92" spans="1:20" ht="61.2" x14ac:dyDescent="0.25">
      <c r="A92" s="12">
        <v>73</v>
      </c>
      <c r="B92" s="16" t="s">
        <v>211</v>
      </c>
      <c r="C92" s="15">
        <v>18683136487</v>
      </c>
      <c r="D92" s="16" t="s">
        <v>212</v>
      </c>
      <c r="E92" s="16" t="s">
        <v>255</v>
      </c>
      <c r="F92" s="15" t="s">
        <v>48</v>
      </c>
      <c r="G92" s="13"/>
      <c r="H92" s="14">
        <v>24105.83</v>
      </c>
      <c r="I92" s="7" t="s">
        <v>48</v>
      </c>
      <c r="J92" s="7" t="s">
        <v>264</v>
      </c>
      <c r="K92" s="8"/>
      <c r="L92" s="9">
        <f>N92+P92</f>
        <v>18444.04</v>
      </c>
      <c r="M92" s="8"/>
      <c r="N92" s="9">
        <f>18363.83+80.21</f>
        <v>18444.04</v>
      </c>
      <c r="O92" s="8"/>
      <c r="P92" s="9"/>
      <c r="Q92" s="34" t="s">
        <v>267</v>
      </c>
      <c r="R92" s="16" t="s">
        <v>266</v>
      </c>
      <c r="S92" s="7"/>
      <c r="T92" s="16" t="s">
        <v>213</v>
      </c>
    </row>
    <row r="93" spans="1:20" ht="20.399999999999999" x14ac:dyDescent="0.25">
      <c r="A93" s="12">
        <v>74</v>
      </c>
      <c r="B93" s="16" t="s">
        <v>144</v>
      </c>
      <c r="C93" s="15">
        <v>13941541444</v>
      </c>
      <c r="D93" s="16" t="s">
        <v>145</v>
      </c>
      <c r="E93" s="30" t="s">
        <v>255</v>
      </c>
      <c r="F93" s="12" t="s">
        <v>48</v>
      </c>
      <c r="G93" s="13"/>
      <c r="H93" s="14">
        <v>297.49</v>
      </c>
      <c r="I93" s="7" t="s">
        <v>48</v>
      </c>
      <c r="J93" s="7" t="s">
        <v>312</v>
      </c>
      <c r="K93" s="8"/>
      <c r="L93" s="9">
        <f>N93+P93</f>
        <v>594.98</v>
      </c>
      <c r="M93" s="8"/>
      <c r="N93" s="9">
        <v>297.49</v>
      </c>
      <c r="O93" s="8"/>
      <c r="P93" s="9">
        <v>297.49</v>
      </c>
      <c r="Q93" s="7"/>
      <c r="R93" s="27" t="s">
        <v>295</v>
      </c>
      <c r="S93" s="7"/>
      <c r="T93" s="30"/>
    </row>
    <row r="94" spans="1:20" ht="61.2" x14ac:dyDescent="0.25">
      <c r="A94" s="12">
        <v>75</v>
      </c>
      <c r="B94" s="16" t="s">
        <v>224</v>
      </c>
      <c r="C94" s="15">
        <v>24723122482</v>
      </c>
      <c r="D94" s="16" t="s">
        <v>226</v>
      </c>
      <c r="E94" s="16" t="s">
        <v>255</v>
      </c>
      <c r="F94" s="7" t="s">
        <v>48</v>
      </c>
      <c r="G94" s="13"/>
      <c r="H94" s="14">
        <v>2448.81</v>
      </c>
      <c r="I94" s="7" t="s">
        <v>48</v>
      </c>
      <c r="J94" s="7" t="s">
        <v>300</v>
      </c>
      <c r="K94" s="8"/>
      <c r="L94" s="9">
        <v>2589.33</v>
      </c>
      <c r="M94" s="8"/>
      <c r="N94" s="9">
        <v>2589.33</v>
      </c>
      <c r="O94" s="8"/>
      <c r="P94" s="9"/>
      <c r="Q94" s="7"/>
      <c r="R94" s="27" t="s">
        <v>306</v>
      </c>
      <c r="S94" s="7"/>
      <c r="T94" s="30" t="s">
        <v>225</v>
      </c>
    </row>
    <row r="95" spans="1:20" ht="20.399999999999999" x14ac:dyDescent="0.25">
      <c r="A95" s="12">
        <v>76</v>
      </c>
      <c r="B95" s="16" t="s">
        <v>146</v>
      </c>
      <c r="C95" s="15">
        <v>90993986244</v>
      </c>
      <c r="D95" s="16" t="s">
        <v>147</v>
      </c>
      <c r="E95" s="16" t="s">
        <v>255</v>
      </c>
      <c r="F95" s="12" t="s">
        <v>48</v>
      </c>
      <c r="G95" s="13"/>
      <c r="H95" s="14">
        <v>1546.05</v>
      </c>
      <c r="I95" s="7" t="s">
        <v>48</v>
      </c>
      <c r="J95" s="7" t="s">
        <v>292</v>
      </c>
      <c r="K95" s="8"/>
      <c r="L95" s="9">
        <f>N95+P95</f>
        <v>3092.1</v>
      </c>
      <c r="M95" s="8"/>
      <c r="N95" s="9">
        <v>1546.05</v>
      </c>
      <c r="O95" s="8"/>
      <c r="P95" s="9">
        <v>1546.05</v>
      </c>
      <c r="Q95" s="7"/>
      <c r="R95" s="27" t="s">
        <v>295</v>
      </c>
      <c r="S95" s="7"/>
      <c r="T95" s="7"/>
    </row>
    <row r="96" spans="1:20" ht="20.399999999999999" x14ac:dyDescent="0.25">
      <c r="A96" s="12">
        <v>77</v>
      </c>
      <c r="B96" s="16" t="s">
        <v>228</v>
      </c>
      <c r="C96" s="15">
        <v>44370181729</v>
      </c>
      <c r="D96" s="16" t="s">
        <v>227</v>
      </c>
      <c r="E96" s="16" t="s">
        <v>255</v>
      </c>
      <c r="F96" s="7" t="s">
        <v>48</v>
      </c>
      <c r="G96" s="13"/>
      <c r="H96" s="14">
        <v>13350</v>
      </c>
      <c r="I96" s="7" t="s">
        <v>48</v>
      </c>
      <c r="J96" s="7" t="s">
        <v>292</v>
      </c>
      <c r="K96" s="8"/>
      <c r="L96" s="9">
        <f>N96+P96</f>
        <v>15577.35</v>
      </c>
      <c r="M96" s="8"/>
      <c r="N96" s="9">
        <f>13350+2227.35</f>
        <v>15577.35</v>
      </c>
      <c r="O96" s="8"/>
      <c r="P96" s="9"/>
      <c r="Q96" s="7" t="s">
        <v>48</v>
      </c>
      <c r="R96" s="27" t="s">
        <v>293</v>
      </c>
      <c r="S96" s="7"/>
      <c r="T96" s="7"/>
    </row>
    <row r="97" spans="1:20" ht="19.5" customHeight="1" x14ac:dyDescent="0.25">
      <c r="A97" s="12">
        <v>78</v>
      </c>
      <c r="B97" s="16" t="s">
        <v>229</v>
      </c>
      <c r="C97" s="15">
        <v>41134451817</v>
      </c>
      <c r="D97" s="16" t="s">
        <v>148</v>
      </c>
      <c r="E97" s="7"/>
      <c r="F97" s="12" t="s">
        <v>48</v>
      </c>
      <c r="G97" s="13"/>
      <c r="H97" s="14">
        <v>1205.68</v>
      </c>
      <c r="I97" s="7"/>
      <c r="J97" s="7"/>
      <c r="K97" s="8"/>
      <c r="L97" s="9"/>
      <c r="M97" s="8"/>
      <c r="N97" s="9"/>
      <c r="O97" s="8"/>
      <c r="P97" s="9"/>
      <c r="Q97" s="7"/>
      <c r="R97" s="7"/>
      <c r="S97" s="7"/>
      <c r="T97" s="7"/>
    </row>
    <row r="98" spans="1:20" ht="20.399999999999999" x14ac:dyDescent="0.25">
      <c r="A98" s="12">
        <v>79</v>
      </c>
      <c r="B98" s="16" t="s">
        <v>243</v>
      </c>
      <c r="C98" s="15">
        <v>40940191469</v>
      </c>
      <c r="D98" s="16" t="s">
        <v>156</v>
      </c>
      <c r="E98" s="16" t="s">
        <v>255</v>
      </c>
      <c r="F98" s="15" t="s">
        <v>48</v>
      </c>
      <c r="G98" s="13"/>
      <c r="H98" s="14">
        <v>477.75</v>
      </c>
      <c r="I98" s="7" t="s">
        <v>48</v>
      </c>
      <c r="J98" s="7" t="s">
        <v>292</v>
      </c>
      <c r="K98" s="8"/>
      <c r="L98" s="9">
        <f>N98+P98</f>
        <v>1047.06</v>
      </c>
      <c r="M98" s="8"/>
      <c r="N98" s="9">
        <f>477.75+45.78</f>
        <v>523.53</v>
      </c>
      <c r="O98" s="8"/>
      <c r="P98" s="9">
        <v>523.53</v>
      </c>
      <c r="Q98" s="7"/>
      <c r="R98" s="27" t="s">
        <v>304</v>
      </c>
      <c r="S98" s="7"/>
      <c r="T98" s="7"/>
    </row>
    <row r="99" spans="1:20" ht="61.2" x14ac:dyDescent="0.25">
      <c r="A99" s="12">
        <v>80</v>
      </c>
      <c r="B99" s="16" t="s">
        <v>233</v>
      </c>
      <c r="C99" s="15">
        <v>81659620345</v>
      </c>
      <c r="D99" s="16" t="s">
        <v>235</v>
      </c>
      <c r="E99" s="16" t="s">
        <v>255</v>
      </c>
      <c r="F99" s="12" t="s">
        <v>48</v>
      </c>
      <c r="G99" s="13"/>
      <c r="H99" s="14">
        <v>507.46</v>
      </c>
      <c r="I99" s="7" t="s">
        <v>48</v>
      </c>
      <c r="J99" s="7" t="s">
        <v>312</v>
      </c>
      <c r="K99" s="8">
        <f>M99+O99</f>
        <v>4160.25</v>
      </c>
      <c r="L99" s="9">
        <f>N99+P99</f>
        <v>552.16</v>
      </c>
      <c r="M99" s="8">
        <v>4160.25</v>
      </c>
      <c r="N99" s="9">
        <f>507.46+44.7</f>
        <v>552.16</v>
      </c>
      <c r="O99" s="8"/>
      <c r="P99" s="9"/>
      <c r="Q99" s="7"/>
      <c r="R99" s="27" t="s">
        <v>335</v>
      </c>
      <c r="S99" s="7"/>
      <c r="T99" s="30" t="s">
        <v>234</v>
      </c>
    </row>
    <row r="100" spans="1:20" ht="20.399999999999999" x14ac:dyDescent="0.25">
      <c r="A100" s="12">
        <v>81</v>
      </c>
      <c r="B100" s="16" t="s">
        <v>238</v>
      </c>
      <c r="C100" s="15">
        <v>48684086262</v>
      </c>
      <c r="D100" s="16" t="s">
        <v>151</v>
      </c>
      <c r="E100" s="16" t="s">
        <v>255</v>
      </c>
      <c r="F100" s="7" t="s">
        <v>48</v>
      </c>
      <c r="G100" s="13"/>
      <c r="H100" s="14">
        <v>664.66</v>
      </c>
      <c r="I100" s="7" t="s">
        <v>48</v>
      </c>
      <c r="J100" s="7" t="s">
        <v>292</v>
      </c>
      <c r="K100" s="8"/>
      <c r="L100" s="9">
        <f>N100+P100</f>
        <v>664.66</v>
      </c>
      <c r="M100" s="8"/>
      <c r="N100" s="9">
        <v>664.66</v>
      </c>
      <c r="O100" s="8"/>
      <c r="P100" s="9"/>
      <c r="Q100" s="7"/>
      <c r="R100" s="27" t="s">
        <v>295</v>
      </c>
      <c r="S100" s="7"/>
      <c r="T100" s="30"/>
    </row>
    <row r="101" spans="1:20" ht="61.2" x14ac:dyDescent="0.25">
      <c r="A101" s="12">
        <v>82</v>
      </c>
      <c r="B101" s="16" t="s">
        <v>154</v>
      </c>
      <c r="C101" s="15">
        <v>86475294363</v>
      </c>
      <c r="D101" s="16" t="s">
        <v>242</v>
      </c>
      <c r="E101" s="16" t="s">
        <v>255</v>
      </c>
      <c r="F101" s="12" t="s">
        <v>48</v>
      </c>
      <c r="G101" s="13"/>
      <c r="H101" s="14">
        <v>27531.21</v>
      </c>
      <c r="I101" s="7" t="s">
        <v>48</v>
      </c>
      <c r="J101" s="7" t="s">
        <v>292</v>
      </c>
      <c r="K101" s="8"/>
      <c r="L101" s="9">
        <v>27319.35</v>
      </c>
      <c r="M101" s="8"/>
      <c r="N101" s="9">
        <v>27319.35</v>
      </c>
      <c r="O101" s="8"/>
      <c r="P101" s="9"/>
      <c r="Q101" s="7"/>
      <c r="R101" s="27" t="s">
        <v>305</v>
      </c>
      <c r="S101" s="7"/>
      <c r="T101" s="30" t="s">
        <v>241</v>
      </c>
    </row>
    <row r="102" spans="1:20" x14ac:dyDescent="0.25">
      <c r="A102" s="12">
        <v>83</v>
      </c>
      <c r="B102" s="16" t="s">
        <v>253</v>
      </c>
      <c r="C102" s="15">
        <v>76384878885</v>
      </c>
      <c r="D102" s="16" t="s">
        <v>155</v>
      </c>
      <c r="E102" s="7"/>
      <c r="F102" s="7" t="s">
        <v>48</v>
      </c>
      <c r="G102" s="13"/>
      <c r="H102" s="14">
        <v>1281</v>
      </c>
      <c r="I102" s="7"/>
      <c r="J102" s="7"/>
      <c r="K102" s="8"/>
      <c r="L102" s="9"/>
      <c r="M102" s="8"/>
      <c r="N102" s="9"/>
      <c r="O102" s="8"/>
      <c r="P102" s="9"/>
      <c r="Q102" s="7"/>
      <c r="R102" s="7"/>
      <c r="S102" s="7"/>
      <c r="T102" s="23"/>
    </row>
    <row r="103" spans="1:20" ht="20.399999999999999" x14ac:dyDescent="0.25">
      <c r="A103" s="12">
        <v>84</v>
      </c>
      <c r="B103" s="16" t="s">
        <v>247</v>
      </c>
      <c r="C103" s="15">
        <v>33166159768</v>
      </c>
      <c r="D103" s="16" t="s">
        <v>158</v>
      </c>
      <c r="E103" s="16" t="s">
        <v>255</v>
      </c>
      <c r="F103" s="12" t="s">
        <v>48</v>
      </c>
      <c r="G103" s="13"/>
      <c r="H103" s="14">
        <v>6955.58</v>
      </c>
      <c r="I103" s="7" t="s">
        <v>48</v>
      </c>
      <c r="J103" s="7" t="s">
        <v>292</v>
      </c>
      <c r="K103" s="8"/>
      <c r="L103" s="9">
        <f>N103+P103</f>
        <v>11422.36</v>
      </c>
      <c r="M103" s="8"/>
      <c r="N103" s="9">
        <v>5711.18</v>
      </c>
      <c r="O103" s="8"/>
      <c r="P103" s="9">
        <v>5711.18</v>
      </c>
      <c r="Q103" s="7"/>
      <c r="R103" s="27" t="s">
        <v>295</v>
      </c>
      <c r="S103" s="7"/>
      <c r="T103" s="7"/>
    </row>
    <row r="104" spans="1:20" ht="20.399999999999999" x14ac:dyDescent="0.25">
      <c r="A104" s="12">
        <v>85</v>
      </c>
      <c r="B104" s="16" t="s">
        <v>240</v>
      </c>
      <c r="C104" s="15">
        <v>35327651602</v>
      </c>
      <c r="D104" s="16" t="s">
        <v>153</v>
      </c>
      <c r="E104" s="16" t="s">
        <v>255</v>
      </c>
      <c r="F104" s="7" t="s">
        <v>48</v>
      </c>
      <c r="G104" s="13"/>
      <c r="H104" s="14">
        <v>755.3</v>
      </c>
      <c r="I104" s="7" t="s">
        <v>48</v>
      </c>
      <c r="J104" s="7" t="s">
        <v>312</v>
      </c>
      <c r="K104" s="8"/>
      <c r="L104" s="9">
        <f>N104+P104</f>
        <v>1721.42</v>
      </c>
      <c r="M104" s="8"/>
      <c r="N104" s="9">
        <f>755.3+105.41</f>
        <v>860.70999999999992</v>
      </c>
      <c r="O104" s="8"/>
      <c r="P104" s="9">
        <v>860.71</v>
      </c>
      <c r="Q104" s="7"/>
      <c r="R104" s="27" t="s">
        <v>295</v>
      </c>
      <c r="S104" s="7"/>
      <c r="T104" s="7"/>
    </row>
    <row r="105" spans="1:20" ht="61.2" x14ac:dyDescent="0.25">
      <c r="A105" s="12">
        <v>86</v>
      </c>
      <c r="B105" s="16" t="s">
        <v>160</v>
      </c>
      <c r="C105" s="15">
        <v>44431677200</v>
      </c>
      <c r="D105" s="16" t="s">
        <v>250</v>
      </c>
      <c r="E105" s="16" t="s">
        <v>255</v>
      </c>
      <c r="F105" s="12" t="s">
        <v>48</v>
      </c>
      <c r="G105" s="13"/>
      <c r="H105" s="14">
        <v>7439.89</v>
      </c>
      <c r="I105" s="7" t="s">
        <v>48</v>
      </c>
      <c r="J105" s="7" t="s">
        <v>292</v>
      </c>
      <c r="K105" s="8"/>
      <c r="L105" s="9">
        <f>N105+P105</f>
        <v>7439.89</v>
      </c>
      <c r="M105" s="8"/>
      <c r="N105" s="9">
        <v>7439.89</v>
      </c>
      <c r="O105" s="8"/>
      <c r="P105" s="9"/>
      <c r="Q105" s="7"/>
      <c r="R105" s="27" t="s">
        <v>295</v>
      </c>
      <c r="S105" s="7"/>
      <c r="T105" s="30" t="s">
        <v>249</v>
      </c>
    </row>
    <row r="106" spans="1:20" x14ac:dyDescent="0.25">
      <c r="A106" s="12">
        <v>87</v>
      </c>
      <c r="B106" s="16" t="s">
        <v>248</v>
      </c>
      <c r="C106" s="15">
        <v>71588077526</v>
      </c>
      <c r="D106" s="16" t="s">
        <v>159</v>
      </c>
      <c r="E106" s="7"/>
      <c r="F106" s="7" t="s">
        <v>48</v>
      </c>
      <c r="G106" s="13"/>
      <c r="H106" s="14">
        <v>475.5</v>
      </c>
      <c r="I106" s="7"/>
      <c r="J106" s="7"/>
      <c r="K106" s="8"/>
      <c r="L106" s="9"/>
      <c r="M106" s="8"/>
      <c r="N106" s="9"/>
      <c r="O106" s="8"/>
      <c r="P106" s="9"/>
      <c r="Q106" s="7"/>
      <c r="R106" s="7"/>
      <c r="S106" s="7"/>
      <c r="T106" s="7"/>
    </row>
  </sheetData>
  <autoFilter ref="A12:T106" xr:uid="{00000000-0009-0000-0000-000002000000}"/>
  <sortState xmlns:xlrd2="http://schemas.microsoft.com/office/spreadsheetml/2017/richdata2" ref="A13:T106">
    <sortCondition ref="B11"/>
  </sortState>
  <mergeCells count="69">
    <mergeCell ref="J15:J16"/>
    <mergeCell ref="D15:D16"/>
    <mergeCell ref="F15:F16"/>
    <mergeCell ref="G15:G16"/>
    <mergeCell ref="H15:H16"/>
    <mergeCell ref="I15:I16"/>
    <mergeCell ref="D7:T7"/>
    <mergeCell ref="A8:C8"/>
    <mergeCell ref="D8:T8"/>
    <mergeCell ref="A9:C9"/>
    <mergeCell ref="D9:T9"/>
    <mergeCell ref="F47:F48"/>
    <mergeCell ref="A1:C1"/>
    <mergeCell ref="D1:T1"/>
    <mergeCell ref="A2:C2"/>
    <mergeCell ref="D2:T2"/>
    <mergeCell ref="A3:C3"/>
    <mergeCell ref="D3:T3"/>
    <mergeCell ref="A4:C4"/>
    <mergeCell ref="D4:T4"/>
    <mergeCell ref="A5:C5"/>
    <mergeCell ref="D5:T5"/>
    <mergeCell ref="A6:C6"/>
    <mergeCell ref="D6:T6"/>
    <mergeCell ref="A10:C10"/>
    <mergeCell ref="D10:T10"/>
    <mergeCell ref="A7:C7"/>
    <mergeCell ref="B49:B50"/>
    <mergeCell ref="A49:A50"/>
    <mergeCell ref="C49:C50"/>
    <mergeCell ref="D49:D50"/>
    <mergeCell ref="D47:D48"/>
    <mergeCell ref="A64:A67"/>
    <mergeCell ref="B64:B67"/>
    <mergeCell ref="C64:C67"/>
    <mergeCell ref="D64:D67"/>
    <mergeCell ref="E64:E67"/>
    <mergeCell ref="D13:D14"/>
    <mergeCell ref="F13:F14"/>
    <mergeCell ref="K64:K67"/>
    <mergeCell ref="F64:F67"/>
    <mergeCell ref="G64:G67"/>
    <mergeCell ref="H64:H67"/>
    <mergeCell ref="I64:I67"/>
    <mergeCell ref="J64:J67"/>
    <mergeCell ref="G13:G14"/>
    <mergeCell ref="H13:H14"/>
    <mergeCell ref="I13:I14"/>
    <mergeCell ref="J13:J14"/>
    <mergeCell ref="G47:G48"/>
    <mergeCell ref="H47:H48"/>
    <mergeCell ref="I47:I48"/>
    <mergeCell ref="J47:J48"/>
    <mergeCell ref="A13:A14"/>
    <mergeCell ref="B13:B14"/>
    <mergeCell ref="C13:C14"/>
    <mergeCell ref="A47:A48"/>
    <mergeCell ref="B47:B48"/>
    <mergeCell ref="C47:C48"/>
    <mergeCell ref="A15:A16"/>
    <mergeCell ref="B15:B16"/>
    <mergeCell ref="C15:C16"/>
    <mergeCell ref="L49:L50"/>
    <mergeCell ref="E49:E50"/>
    <mergeCell ref="F49:F50"/>
    <mergeCell ref="H49:H50"/>
    <mergeCell ref="I49:I50"/>
    <mergeCell ref="J49:J50"/>
    <mergeCell ref="G49:G50"/>
  </mergeCells>
  <pageMargins left="0.11811023622047245" right="0.11811023622047245" top="0.78740157480314965" bottom="0.19685039370078741" header="0.19685039370078741" footer="0.19685039370078741"/>
  <pageSetup scale="6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O o 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A W Y Y k 6 0 A A A D 4 A A A A E g A A A E N v b m Z p Z y 9 Q Y W N r Y W d l L n h t b I S P v Q r C M B z E d 8 F 3 K N m b L 3 E p / 6 a D i 4 M F U R D X 0 A Y b b B N J U t t 3 c / C R f A V b t O r m e H c / u L v H 7 Q 5 Z 3 9 T R V T m v r U k R w x R F P k h T y t o a l S J j U S b m M 9 j K 4 i x P K h p o 4 5 P e l y m q Q r g k h H R d h 7 s F t u 5 E O K W M H P P N v q h U I 9 E H 1 v / h W J u x t l B I w O G 1 R n D M 6 B I z z j m m Q C Y X c m 2 + B B 8 W j + m P C a u 2 D q 1 T o n L x e g d k k k D e J 8 Q T A A D / / w M A U E s D B B Q A A g A I A A A A I Q D H D O T o + Q M A A N M w A A A T A A A A R m 9 y b X V s Y X M v U 2 V j d G l v b j E u b e y a Q W + j R h T H 7 5 H y H U b k Y k s O Y m b A 2 F r 5 g G P a k m w A A e a Q O A d i J l m 2 G C L A 2 V 1 F u X Y v 7 V f q y f 1 e x Q Y c a T 3 e h n q q i i z J I d F 7 T 2 8 e 5 j f j 9 / 6 a l M y z I I 6 A X f y F 7 4 6 P j o / S D 1 5 C f H D C O d 5 t S A R h A D q m d 0 + A 2 O X A C I Q k O z 4 C + Y 8 d L 5 M 5 y S 2 m f 8 d v Q t P O T 0 F I + L M 4 y k i U p R 1 u N k u C T + Q 2 n e n e f e z f k s g D b v C R r L 5 6 M y T y G I F T 4 K i X C r A d 7 b 0 K f D 7 O f 4 G 5 D D 3 Q s b N T O M C n S E B i d 7 b O H s y 9 U 3 / 5 1 5 9 R M A / 4 B / + O 6 / b A t b Z 4 C M k i X 8 x b l z / i I I + 5 m 2 6 v K H B b / q i s 9 e l a 8 0 f b p + J u n q 8 n X u b d l O E n n J n E i z j L H / 0 X 4 v k k S d e P u 4 n m S 0 9 p 7 1 Q p 8 g p K j x K G 9 t w L v S Q d Z c m S b G s 4 4 c 4 + e N F 9 n t P 5 8 k B e E j q J F 6 V 3 c b I 4 i 8 P l I l o 7 0 w 6 l g t 7 T E 2 e N u R 7 Q o q w v 8 u u 4 5 x 5 4 4 g y N Y t S V K 8 0 9 6 Y R 3 X f d c t Q x X 1 y 6 U P C r L / S A j n 7 N N k D K x V F v 5 p y j t S j f s T Z A x d t U r d f N v R 5 1 a 3 S o 0 W i 5 u S b I J n k 4 0 I z e b J P + M 8 1 d x T 1 5 K M i 3 F 1 R V g 2 L r h F o t 2 x p Z x r r o a s J T V 7 1 N d 6 W 2 s 0 5 8 N 1 7 A U o A H 7 P d / d K W e i O N P L T e D E s E 3 t X F 3 9 t q 3 Z 9 7 J i L V e z N b 1 Y 5 E K 5 V B y 9 q N p 2 D F P d y e h a t r M / 9 t t H e e 4 e H w U R 9 Z V S t 8 y w 3 D J S M 7 f M k L 5 l h r t b p g b d V Z I 1 0 o U d 7 i J c O N A + B 9 5 5 j 4 V d 3 G O X K L Q W n v 4 e Y A u v v C f f Y A e 6 w j 7 c E w + F w 2 G C Q g l T v 5 E w 5 e X T Y M o / m c N h g k I L U 0 2 Y Y A m T 3 E y Y I B 0 m y A I m + M P B 9 O K o i 5 F c Y g T Z N o U S P 8 w x y r + R T T B W 9 A u t w m i c k N U f 5 D F Y f Q 0 K m s Q 1 T N I W J v D 4 k S T x Y x T 8 6 t X C S a b j J B / c G 0 L 5 / + s N m 9 c Y 1 u r 3 X l o 4 d v 3 e v 9 8 I 1 X A E p U Z v B P q Q B A c s z t X B m z h X v 7 E P v 5 v t w N O 1 G h 9 g v 9 F Q 0 c c I y G K M g M M W q n p Q o W q M g H K T o U L 0 c Q K x G C e Q 0 E J V E 6 p q n I C D R k N F H y s Q i 7 E C v X a s o L 2 7 H 5 I p V D E 1 b D R T i M 4 U Y s E U a g + q m l D h E i o k N B o q T I c K s 4 A K v 1 W o 2 O s f S K x w g o 3 G S a T j J L L A S W z P q J p Q S R V U q N F Q S X S o J B Z Q S S 1 U N a H q V 1 D h R k P V p 0 P V Z w F V v + 3 Q 6 z F V q f + o 0 e o / o q v / S G b B l N w 2 U 6 / G q d L Q U a M 1 d E T X 0 B E L D R 2 1 G n p d q C o N H T V a Q 0 d 0 D R 2 x 0 N B R q 6 H X h A p X G j p q t I a O 6 R o 6 Z q G h Y 6 H 9 4 n s 1 T p V 6 j h q t n m O 6 e o 5 Z q O c Y t m d U T a j Q 2 4 C K L p 9 j d P D V H I z a q z m v u J p T J P r v r u f Q V m Z x S e d v A A A A / / 8 D A F B L A Q I t A B Q A B g A I A A A A I Q A q 3 a p A 0 g A A A D c B A A A T A A A A A A A A A A A A A A A A A A A A A A B b Q 2 9 u d G V u d F 9 U e X B l c 1 0 u e G 1 s U E s B A i 0 A F A A C A A g A A A A h A A F m G J O t A A A A + A A A A B I A A A A A A A A A A A A A A A A A C w M A A E N v b m Z p Z y 9 Q Y W N r Y W d l L n h t b F B L A Q I t A B Q A A g A I A A A A I Q D H D O T o + Q M A A N M w A A A T A A A A A A A A A A A A A A A A A O g D A A B G b 3 J t d W x h c y 9 T Z W N 0 a W 9 u M S 5 t U E s F B g A A A A A D A A M A w g A A A B I I 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o B g E A A A A A A A Y G A Q 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V G F i b G U w M D g l M j A o U G F n Z S U y M D Q p P C 9 J d G V t U G F 0 a D 4 8 L 0 l 0 Z W 1 M b 2 N h d G l v b j 4 8 U 3 R h Y m x l R W 5 0 c m l l c z 4 8 R W 5 0 c n k g V H l w Z T 0 i Q W R k Z W R U b 0 R h d G F N b 2 R l b C I g V m F s d W U 9 I m w w I i 8 + P E V u d H J 5 I F R 5 c G U 9 I k J 1 Z m Z l c k 5 l e H R S Z W Z y Z X N o I i B W Y W x 1 Z T 0 i b D E i L z 4 8 R W 5 0 c n k g V H l w Z T 0 i R m l s b E N v d W 5 0 I i B W Y W x 1 Z T 0 i b D E 1 I i 8 + P E V u d H J 5 I F R 5 c G U 9 I k Z p b G x F b m F i b G V k I i B W Y W x 1 Z T 0 i b D A i L z 4 8 R W 5 0 c n k g V H l w Z T 0 i R m l s b E V y c m 9 y Q 2 9 k Z S I g V m F s d W U 9 I n N V b m t u b 3 d u I i 8 + P E V u d H J 5 I F R 5 c G U 9 I k Z p b G x F c n J v c k N v d W 5 0 I i B W Y W x 1 Z T 0 i b D A i L z 4 8 R W 5 0 c n k g V H l w Z T 0 i R m l s b E x h c 3 R V c G R h d G V k I i B W Y W x 1 Z T 0 i Z D I w M j Q t M D U t M j N U M D Y 6 M T U 6 M j U u N T E w M z U w M l o i L z 4 8 R W 5 0 c n k g V H l w Z T 0 i R m l s b E N v b H V t b l R 5 c G V z I i B W Y W x 1 Z T 0 i c 0 F 3 T U d C Z 1 V F Q m d r R 0 J B P T 0 i L z 4 8 R W 5 0 c n k g V H l w Z T 0 i R m l s b E N v b H V t b k 5 h b W V z I i B W Y W x 1 Z T 0 i c 1 s m c X V v d D t S Q i Z x d W 9 0 O y w m c X V v d D t P S U I m c X V v d D s s J n F 1 b 3 Q 7 T k F a S V Z c b l Z K R V J P V k 5 J S 0 E m c X V v d D s s J n F 1 b 3 Q 7 Q U R S R V N B X G 5 W S k V S T 1 Z O S U t B J n F 1 b 3 Q 7 L C Z x d W 9 0 O 0 l a T k 9 T X G 5 P Q l Z F W k V c b i h F V V I p J n F 1 b 3 Q 7 L C Z x d W 9 0 O 1 V E S U 8 m c X V v d D s s J n F 1 b 3 Q 7 U F J B V k 5 B I E 9 T T k 9 W Q V x u K E J S T 0 p F V k k g U k H E j F V O Q S x c b l V H T 1 Z P U k E g S S B T T C 4 p J n F 1 b 3 Q 7 L C Z x d W 9 0 O 0 R B V F V N X G 5 E T 1 N Q S U p F x I Z B J n F 1 b 3 Q 7 L C Z x d W 9 0 O 1 Z J U 0 l O Q V x u S 0 F N Q V R O R V x u U 1 R P U E U m c X V v d D s s J n F 1 b 3 Q 7 V l J T V E F c b k t B T U F U T k V c b l N U T 1 B F 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A 4 I C h Q Y W d l I D Q p L 0 F 1 d G 9 S Z W 1 v d m V k Q 2 9 s d W 1 u c z E u e 1 J C L D B 9 J n F 1 b 3 Q 7 L C Z x d W 9 0 O 1 N l Y 3 R p b 2 4 x L 1 R h Y m x l M D A 4 I C h Q Y W d l I D Q p L 0 F 1 d G 9 S Z W 1 v d m V k Q 2 9 s d W 1 u c z E u e 0 9 J Q i w x f S Z x d W 9 0 O y w m c X V v d D t T Z W N 0 a W 9 u M S 9 U Y W J s Z T A w O C A o U G F n Z S A 0 K S 9 B d X R v U m V t b 3 Z l Z E N v b H V t b n M x L n t O Q V p J V l x u V k p F U k 9 W T k l L Q S w y f S Z x d W 9 0 O y w m c X V v d D t T Z W N 0 a W 9 u M S 9 U Y W J s Z T A w O C A o U G F n Z S A 0 K S 9 B d X R v U m V t b 3 Z l Z E N v b H V t b n M x L n t B R F J F U 0 F c b l Z K R V J P V k 5 J S 0 E s M 3 0 m c X V v d D s s J n F 1 b 3 Q 7 U 2 V j d G l v b j E v V G F i b G U w M D g g K F B h Z 2 U g N C k v Q X V 0 b 1 J l b W 9 2 Z W R D b 2 x 1 b W 5 z M S 5 7 S V p O T 1 N c b k 9 C V k V a R V x u K E V V U i k s N H 0 m c X V v d D s s J n F 1 b 3 Q 7 U 2 V j d G l v b j E v V G F i b G U w M D g g K F B h Z 2 U g N C k v Q X V 0 b 1 J l b W 9 2 Z W R D b 2 x 1 b W 5 z M S 5 7 V U R J T y w 1 f S Z x d W 9 0 O y w m c X V v d D t T Z W N 0 a W 9 u M S 9 U Y W J s Z T A w O C A o U G F n Z S A 0 K S 9 B d X R v U m V t b 3 Z l Z E N v b H V t b n M x L n t Q U k F W T k E g T 1 N O T 1 Z B X G 4 o Q l J P S k V W S S B S Q c S M V U 5 B L F x u V U d P V k 9 S Q S B J I F N M L i k s N n 0 m c X V v d D s s J n F 1 b 3 Q 7 U 2 V j d G l v b j E v V G F i b G U w M D g g K F B h Z 2 U g N C k v Q X V 0 b 1 J l b W 9 2 Z W R D b 2 x 1 b W 5 z M S 5 7 R E F U V U 1 c b k R P U 1 B J S k X E h k E s N 3 0 m c X V v d D s s J n F 1 b 3 Q 7 U 2 V j d G l v b j E v V G F i b G U w M D g g K F B h Z 2 U g N C k v Q X V 0 b 1 J l b W 9 2 Z W R D b 2 x 1 b W 5 z M S 5 7 V k l T S U 5 B X G 5 L Q U 1 B V E 5 F X G 5 T V E 9 Q R S w 4 f S Z x d W 9 0 O y w m c X V v d D t T Z W N 0 a W 9 u M S 9 U Y W J s Z T A w O C A o U G F n Z S A 0 K S 9 B d X R v U m V t b 3 Z l Z E N v b H V t b n M x L n t W U l N U Q V x u S 0 F N Q V R O R V x u U 1 R P U E U s O X 0 m c X V v d D t d L C Z x d W 9 0 O 0 N v b H V t b k N v d W 5 0 J n F 1 b 3 Q 7 O j E w L C Z x d W 9 0 O 0 t l e U N v b H V t b k 5 h b W V z J n F 1 b 3 Q 7 O l t d L C Z x d W 9 0 O 0 N v b H V t b k l k Z W 5 0 a X R p Z X M m c X V v d D s 6 W y Z x d W 9 0 O 1 N l Y 3 R p b 2 4 x L 1 R h Y m x l M D A 4 I C h Q Y W d l I D Q p L 0 F 1 d G 9 S Z W 1 v d m V k Q 2 9 s d W 1 u c z E u e 1 J C L D B 9 J n F 1 b 3 Q 7 L C Z x d W 9 0 O 1 N l Y 3 R p b 2 4 x L 1 R h Y m x l M D A 4 I C h Q Y W d l I D Q p L 0 F 1 d G 9 S Z W 1 v d m V k Q 2 9 s d W 1 u c z E u e 0 9 J Q i w x f S Z x d W 9 0 O y w m c X V v d D t T Z W N 0 a W 9 u M S 9 U Y W J s Z T A w O C A o U G F n Z S A 0 K S 9 B d X R v U m V t b 3 Z l Z E N v b H V t b n M x L n t O Q V p J V l x u V k p F U k 9 W T k l L Q S w y f S Z x d W 9 0 O y w m c X V v d D t T Z W N 0 a W 9 u M S 9 U Y W J s Z T A w O C A o U G F n Z S A 0 K S 9 B d X R v U m V t b 3 Z l Z E N v b H V t b n M x L n t B R F J F U 0 F c b l Z K R V J P V k 5 J S 0 E s M 3 0 m c X V v d D s s J n F 1 b 3 Q 7 U 2 V j d G l v b j E v V G F i b G U w M D g g K F B h Z 2 U g N C k v Q X V 0 b 1 J l b W 9 2 Z W R D b 2 x 1 b W 5 z M S 5 7 S V p O T 1 N c b k 9 C V k V a R V x u K E V V U i k s N H 0 m c X V v d D s s J n F 1 b 3 Q 7 U 2 V j d G l v b j E v V G F i b G U w M D g g K F B h Z 2 U g N C k v Q X V 0 b 1 J l b W 9 2 Z W R D b 2 x 1 b W 5 z M S 5 7 V U R J T y w 1 f S Z x d W 9 0 O y w m c X V v d D t T Z W N 0 a W 9 u M S 9 U Y W J s Z T A w O C A o U G F n Z S A 0 K S 9 B d X R v U m V t b 3 Z l Z E N v b H V t b n M x L n t Q U k F W T k E g T 1 N O T 1 Z B X G 4 o Q l J P S k V W S S B S Q c S M V U 5 B L F x u V U d P V k 9 S Q S B J I F N M L i k s N n 0 m c X V v d D s s J n F 1 b 3 Q 7 U 2 V j d G l v b j E v V G F i b G U w M D g g K F B h Z 2 U g N C k v Q X V 0 b 1 J l b W 9 2 Z W R D b 2 x 1 b W 5 z M S 5 7 R E F U V U 1 c b k R P U 1 B J S k X E h k E s N 3 0 m c X V v d D s s J n F 1 b 3 Q 7 U 2 V j d G l v b j E v V G F i b G U w M D g g K F B h Z 2 U g N C k v Q X V 0 b 1 J l b W 9 2 Z W R D b 2 x 1 b W 5 z M S 5 7 V k l T S U 5 B X G 5 L Q U 1 B V E 5 F X G 5 T V E 9 Q R S w 4 f S Z x d W 9 0 O y w m c X V v d D t T Z W N 0 a W 9 u M S 9 U Y W J s Z T A w O C A o U G F n Z S A 0 K S 9 B d X R v U m V t b 3 Z l Z E N v b H V t b n M x L n t W U l N U Q V x u S 0 F N Q V R O R V x u U 1 R P U E U s O X 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U Y W J s Z T A w O S U y M C h Q Y W d l J T I w N S k 8 L 0 l 0 Z W 1 Q Y X R o P j w v S X R l b U x v Y 2 F 0 a W 9 u P j x T d G F i b G V F b n R y a W V z P j x F b n R y e S B U e X B l P S J B Z G R l Z F R v R G F 0 Y U 1 v Z G V s I i B W Y W x 1 Z T 0 i b D A i L z 4 8 R W 5 0 c n k g V H l w Z T 0 i Q n V m Z m V y T m V 4 d F J l Z n J l c 2 g i I F Z h b H V l P S J s M S I v P j x F b n R y e S B U e X B l P S J G a W x s Q 2 9 1 b n Q i I F Z h b H V l P S J s M j E i L z 4 8 R W 5 0 c n k g V H l w Z T 0 i R m l s b E V u Y W J s Z W Q i I F Z h b H V l P S J s M C I v P j x F b n R y e S B U e X B l P S J G a W x s R X J y b 3 J D b 2 R l I i B W Y W x 1 Z T 0 i c 1 V u a 2 5 v d 2 4 i L z 4 8 R W 5 0 c n k g V H l w Z T 0 i R m l s b E V y c m 9 y Q 2 9 1 b n Q i I F Z h b H V l P S J s M C I v P j x F b n R y e S B U e X B l P S J G a W x s T G F z d F V w Z G F 0 Z W Q i I F Z h b H V l P S J k M j A y N C 0 w N S 0 y M 1 Q w N j o x N j o y O S 4 x N j I y M j U 0 W i I v P j x F b n R y e S B U e X B l P S J G a W x s Q 2 9 s d W 1 u V H l w Z X M i I F Z h b H V l P S J z Q X d N R 0 J n V U V C Z 2 t H Q k E 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A 5 I C h Q Y W d l I D U p L 0 F 1 d G 9 S Z W 1 v d m V k Q 2 9 s d W 1 u c z E u e 0 N v b H V t b j E s M H 0 m c X V v d D s s J n F 1 b 3 Q 7 U 2 V j d G l v b j E v V G F i b G U w M D k g K F B h Z 2 U g N S k v Q X V 0 b 1 J l b W 9 2 Z W R D b 2 x 1 b W 5 z M S 5 7 Q 2 9 s d W 1 u M i w x f S Z x d W 9 0 O y w m c X V v d D t T Z W N 0 a W 9 u M S 9 U Y W J s Z T A w O S A o U G F n Z S A 1 K S 9 B d X R v U m V t b 3 Z l Z E N v b H V t b n M x L n t D b 2 x 1 b W 4 z L D J 9 J n F 1 b 3 Q 7 L C Z x d W 9 0 O 1 N l Y 3 R p b 2 4 x L 1 R h Y m x l M D A 5 I C h Q Y W d l I D U p L 0 F 1 d G 9 S Z W 1 v d m V k Q 2 9 s d W 1 u c z E u e 0 N v b H V t b j Q s M 3 0 m c X V v d D s s J n F 1 b 3 Q 7 U 2 V j d G l v b j E v V G F i b G U w M D k g K F B h Z 2 U g N S k v Q X V 0 b 1 J l b W 9 2 Z W R D b 2 x 1 b W 5 z M S 5 7 Q 2 9 s d W 1 u N S w 0 f S Z x d W 9 0 O y w m c X V v d D t T Z W N 0 a W 9 u M S 9 U Y W J s Z T A w O S A o U G F n Z S A 1 K S 9 B d X R v U m V t b 3 Z l Z E N v b H V t b n M x L n t D b 2 x 1 b W 4 2 L D V 9 J n F 1 b 3 Q 7 L C Z x d W 9 0 O 1 N l Y 3 R p b 2 4 x L 1 R h Y m x l M D A 5 I C h Q Y W d l I D U p L 0 F 1 d G 9 S Z W 1 v d m V k Q 2 9 s d W 1 u c z E u e 0 N v b H V t b j c s N n 0 m c X V v d D s s J n F 1 b 3 Q 7 U 2 V j d G l v b j E v V G F i b G U w M D k g K F B h Z 2 U g N S k v Q X V 0 b 1 J l b W 9 2 Z W R D b 2 x 1 b W 5 z M S 5 7 Q 2 9 s d W 1 u O C w 3 f S Z x d W 9 0 O y w m c X V v d D t T Z W N 0 a W 9 u M S 9 U Y W J s Z T A w O S A o U G F n Z S A 1 K S 9 B d X R v U m V t b 3 Z l Z E N v b H V t b n M x L n t D b 2 x 1 b W 4 5 L D h 9 J n F 1 b 3 Q 7 L C Z x d W 9 0 O 1 N l Y 3 R p b 2 4 x L 1 R h Y m x l M D A 5 I C h Q Y W d l I D U p L 0 F 1 d G 9 S Z W 1 v d m V k Q 2 9 s d W 1 u c z E u e 0 N v b H V t b j E w L D l 9 J n F 1 b 3 Q 7 X S w m c X V v d D t D b 2 x 1 b W 5 D b 3 V u d C Z x d W 9 0 O z o x M C w m c X V v d D t L Z X l D b 2 x 1 b W 5 O Y W 1 l c y Z x d W 9 0 O z p b X S w m c X V v d D t D b 2 x 1 b W 5 J Z G V u d G l 0 a W V z J n F 1 b 3 Q 7 O l s m c X V v d D t T Z W N 0 a W 9 u M S 9 U Y W J s Z T A w O S A o U G F n Z S A 1 K S 9 B d X R v U m V t b 3 Z l Z E N v b H V t b n M x L n t D b 2 x 1 b W 4 x L D B 9 J n F 1 b 3 Q 7 L C Z x d W 9 0 O 1 N l Y 3 R p b 2 4 x L 1 R h Y m x l M D A 5 I C h Q Y W d l I D U p L 0 F 1 d G 9 S Z W 1 v d m V k Q 2 9 s d W 1 u c z E u e 0 N v b H V t b j I s M X 0 m c X V v d D s s J n F 1 b 3 Q 7 U 2 V j d G l v b j E v V G F i b G U w M D k g K F B h Z 2 U g N S k v Q X V 0 b 1 J l b W 9 2 Z W R D b 2 x 1 b W 5 z M S 5 7 Q 2 9 s d W 1 u M y w y f S Z x d W 9 0 O y w m c X V v d D t T Z W N 0 a W 9 u M S 9 U Y W J s Z T A w O S A o U G F n Z S A 1 K S 9 B d X R v U m V t b 3 Z l Z E N v b H V t b n M x L n t D b 2 x 1 b W 4 0 L D N 9 J n F 1 b 3 Q 7 L C Z x d W 9 0 O 1 N l Y 3 R p b 2 4 x L 1 R h Y m x l M D A 5 I C h Q Y W d l I D U p L 0 F 1 d G 9 S Z W 1 v d m V k Q 2 9 s d W 1 u c z E u e 0 N v b H V t b j U s N H 0 m c X V v d D s s J n F 1 b 3 Q 7 U 2 V j d G l v b j E v V G F i b G U w M D k g K F B h Z 2 U g N S k v Q X V 0 b 1 J l b W 9 2 Z W R D b 2 x 1 b W 5 z M S 5 7 Q 2 9 s d W 1 u N i w 1 f S Z x d W 9 0 O y w m c X V v d D t T Z W N 0 a W 9 u M S 9 U Y W J s Z T A w O S A o U G F n Z S A 1 K S 9 B d X R v U m V t b 3 Z l Z E N v b H V t b n M x L n t D b 2 x 1 b W 4 3 L D Z 9 J n F 1 b 3 Q 7 L C Z x d W 9 0 O 1 N l Y 3 R p b 2 4 x L 1 R h Y m x l M D A 5 I C h Q Y W d l I D U p L 0 F 1 d G 9 S Z W 1 v d m V k Q 2 9 s d W 1 u c z E u e 0 N v b H V t b j g s N 3 0 m c X V v d D s s J n F 1 b 3 Q 7 U 2 V j d G l v b j E v V G F i b G U w M D k g K F B h Z 2 U g N S k v Q X V 0 b 1 J l b W 9 2 Z W R D b 2 x 1 b W 5 z M S 5 7 Q 2 9 s d W 1 u O S w 4 f S Z x d W 9 0 O y w m c X V v d D t T Z W N 0 a W 9 u M S 9 U Y W J s Z T A w O S A o U G F n Z S A 1 K S 9 B d X R v U m V t b 3 Z l Z E N v b H V t b n M x L n t D b 2 x 1 b W 4 x M C w 5 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R h Y m x l M D E w J T I w K F B h Z 2 U l M j A 2 K T w v S X R l b V B h d G g + P C 9 J d G V t T G 9 j Y X R p b 2 4 + P F N 0 Y W J s Z U V u d H J p Z X M + P E V u d H J 5 I F R 5 c G U 9 I k F k Z G V k V G 9 E Y X R h T W 9 k Z W w i I F Z h b H V l P S J s M C I v P j x F b n R y e S B U e X B l P S J C d W Z m Z X J O Z X h 0 U m V m c m V z a C I g V m F s d W U 9 I m w x I i 8 + P E V u d H J 5 I F R 5 c G U 9 I k Z p b G x D b 3 V u d C I g V m F s d W U 9 I m w y M C I v P j x F b n R y e S B U e X B l P S J G a W x s R W 5 h Y m x l Z C I g V m F s d W U 9 I m w w I i 8 + P E V u d H J 5 I F R 5 c G U 9 I k Z p b G x F c n J v c k N v Z G U i I F Z h b H V l P S J z V W 5 r b m 9 3 b i I v P j x F b n R y e S B U e X B l P S J G a W x s R X J y b 3 J D b 3 V u d C I g V m F s d W U 9 I m w w I i 8 + P E V u d H J 5 I F R 5 c G U 9 I k Z p b G x M Y X N 0 V X B k Y X R l Z C I g V m F s d W U 9 I m Q y M D I 0 L T A 1 L T I z V D A 2 O j E 3 O j A 1 L j I y M z c x M T N a I i 8 + P E V u d H J 5 I F R 5 c G U 9 I k Z p b G x D b 2 x 1 b W 5 U e X B l c y I g V m F s d W U 9 I n N B d 0 1 H Q m d V R U J n a 0 d C Q T 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T A g K F B h Z 2 U g N i k v Q X V 0 b 1 J l b W 9 2 Z W R D b 2 x 1 b W 5 z M S 5 7 Q 2 9 s d W 1 u M S w w f S Z x d W 9 0 O y w m c X V v d D t T Z W N 0 a W 9 u M S 9 U Y W J s Z T A x M C A o U G F n Z S A 2 K S 9 B d X R v U m V t b 3 Z l Z E N v b H V t b n M x L n t D b 2 x 1 b W 4 y L D F 9 J n F 1 b 3 Q 7 L C Z x d W 9 0 O 1 N l Y 3 R p b 2 4 x L 1 R h Y m x l M D E w I C h Q Y W d l I D Y p L 0 F 1 d G 9 S Z W 1 v d m V k Q 2 9 s d W 1 u c z E u e 0 N v b H V t b j M s M n 0 m c X V v d D s s J n F 1 b 3 Q 7 U 2 V j d G l v b j E v V G F i b G U w M T A g K F B h Z 2 U g N i k v Q X V 0 b 1 J l b W 9 2 Z W R D b 2 x 1 b W 5 z M S 5 7 Q 2 9 s d W 1 u N C w z f S Z x d W 9 0 O y w m c X V v d D t T Z W N 0 a W 9 u M S 9 U Y W J s Z T A x M C A o U G F n Z S A 2 K S 9 B d X R v U m V t b 3 Z l Z E N v b H V t b n M x L n t D b 2 x 1 b W 4 1 L D R 9 J n F 1 b 3 Q 7 L C Z x d W 9 0 O 1 N l Y 3 R p b 2 4 x L 1 R h Y m x l M D E w I C h Q Y W d l I D Y p L 0 F 1 d G 9 S Z W 1 v d m V k Q 2 9 s d W 1 u c z E u e 0 N v b H V t b j Y s N X 0 m c X V v d D s s J n F 1 b 3 Q 7 U 2 V j d G l v b j E v V G F i b G U w M T A g K F B h Z 2 U g N i k v Q X V 0 b 1 J l b W 9 2 Z W R D b 2 x 1 b W 5 z M S 5 7 Q 2 9 s d W 1 u N y w 2 f S Z x d W 9 0 O y w m c X V v d D t T Z W N 0 a W 9 u M S 9 U Y W J s Z T A x M C A o U G F n Z S A 2 K S 9 B d X R v U m V t b 3 Z l Z E N v b H V t b n M x L n t D b 2 x 1 b W 4 4 L D d 9 J n F 1 b 3 Q 7 L C Z x d W 9 0 O 1 N l Y 3 R p b 2 4 x L 1 R h Y m x l M D E w I C h Q Y W d l I D Y p L 0 F 1 d G 9 S Z W 1 v d m V k Q 2 9 s d W 1 u c z E u e 0 N v b H V t b j k s O H 0 m c X V v d D s s J n F 1 b 3 Q 7 U 2 V j d G l v b j E v V G F i b G U w M T A g K F B h Z 2 U g N i k v Q X V 0 b 1 J l b W 9 2 Z W R D b 2 x 1 b W 5 z M S 5 7 Q 2 9 s d W 1 u M T A s O X 0 m c X V v d D t d L C Z x d W 9 0 O 0 N v b H V t b k N v d W 5 0 J n F 1 b 3 Q 7 O j E w L C Z x d W 9 0 O 0 t l e U N v b H V t b k 5 h b W V z J n F 1 b 3 Q 7 O l t d L C Z x d W 9 0 O 0 N v b H V t b k l k Z W 5 0 a X R p Z X M m c X V v d D s 6 W y Z x d W 9 0 O 1 N l Y 3 R p b 2 4 x L 1 R h Y m x l M D E w I C h Q Y W d l I D Y p L 0 F 1 d G 9 S Z W 1 v d m V k Q 2 9 s d W 1 u c z E u e 0 N v b H V t b j E s M H 0 m c X V v d D s s J n F 1 b 3 Q 7 U 2 V j d G l v b j E v V G F i b G U w M T A g K F B h Z 2 U g N i k v Q X V 0 b 1 J l b W 9 2 Z W R D b 2 x 1 b W 5 z M S 5 7 Q 2 9 s d W 1 u M i w x f S Z x d W 9 0 O y w m c X V v d D t T Z W N 0 a W 9 u M S 9 U Y W J s Z T A x M C A o U G F n Z S A 2 K S 9 B d X R v U m V t b 3 Z l Z E N v b H V t b n M x L n t D b 2 x 1 b W 4 z L D J 9 J n F 1 b 3 Q 7 L C Z x d W 9 0 O 1 N l Y 3 R p b 2 4 x L 1 R h Y m x l M D E w I C h Q Y W d l I D Y p L 0 F 1 d G 9 S Z W 1 v d m V k Q 2 9 s d W 1 u c z E u e 0 N v b H V t b j Q s M 3 0 m c X V v d D s s J n F 1 b 3 Q 7 U 2 V j d G l v b j E v V G F i b G U w M T A g K F B h Z 2 U g N i k v Q X V 0 b 1 J l b W 9 2 Z W R D b 2 x 1 b W 5 z M S 5 7 Q 2 9 s d W 1 u N S w 0 f S Z x d W 9 0 O y w m c X V v d D t T Z W N 0 a W 9 u M S 9 U Y W J s Z T A x M C A o U G F n Z S A 2 K S 9 B d X R v U m V t b 3 Z l Z E N v b H V t b n M x L n t D b 2 x 1 b W 4 2 L D V 9 J n F 1 b 3 Q 7 L C Z x d W 9 0 O 1 N l Y 3 R p b 2 4 x L 1 R h Y m x l M D E w I C h Q Y W d l I D Y p L 0 F 1 d G 9 S Z W 1 v d m V k Q 2 9 s d W 1 u c z E u e 0 N v b H V t b j c s N n 0 m c X V v d D s s J n F 1 b 3 Q 7 U 2 V j d G l v b j E v V G F i b G U w M T A g K F B h Z 2 U g N i k v Q X V 0 b 1 J l b W 9 2 Z W R D b 2 x 1 b W 5 z M S 5 7 Q 2 9 s d W 1 u O C w 3 f S Z x d W 9 0 O y w m c X V v d D t T Z W N 0 a W 9 u M S 9 U Y W J s Z T A x M C A o U G F n Z S A 2 K S 9 B d X R v U m V t b 3 Z l Z E N v b H V t b n M x L n t D b 2 x 1 b W 4 5 L D h 9 J n F 1 b 3 Q 7 L C Z x d W 9 0 O 1 N l Y 3 R p b 2 4 x L 1 R h Y m x l M D E w I C h Q Y W d l I D Y p L 0 F 1 d G 9 S Z W 1 v d m V k Q 2 9 s d W 1 u c z E u e 0 N v b H V t b j E w L D l 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V G F i b G U w M T E l M j A o U G F n Z S U y M D c p P C 9 J d G V t U G F 0 a D 4 8 L 0 l 0 Z W 1 M b 2 N h d G l v b j 4 8 U 3 R h Y m x l R W 5 0 c m l l c z 4 8 R W 5 0 c n k g V H l w Z T 0 i Q W R k Z W R U b 0 R h d G F N b 2 R l b C I g V m F s d W U 9 I m w w I i 8 + P E V u d H J 5 I F R 5 c G U 9 I k J 1 Z m Z l c k 5 l e H R S Z W Z y Z X N o I i B W Y W x 1 Z T 0 i b D E i L z 4 8 R W 5 0 c n k g V H l w Z T 0 i R m l s b E N v d W 5 0 I i B W Y W x 1 Z T 0 i b D E 1 I i 8 + P E V u d H J 5 I F R 5 c G U 9 I k Z p b G x F b m F i b G V k I i B W Y W x 1 Z T 0 i b D A i L z 4 8 R W 5 0 c n k g V H l w Z T 0 i R m l s b E V y c m 9 y Q 2 9 k Z S I g V m F s d W U 9 I n N V b m t u b 3 d u I i 8 + P E V u d H J 5 I F R 5 c G U 9 I k Z p b G x F c n J v c k N v d W 5 0 I i B W Y W x 1 Z T 0 i b D A i L z 4 8 R W 5 0 c n k g V H l w Z T 0 i R m l s b E x h c 3 R V c G R h d G V k I i B W Y W x 1 Z T 0 i Z D I w M j Q t M D U t M j N U M D Y 6 M T c 6 N T U u M z M 3 N j Y 2 M V o i L z 4 8 R W 5 0 c n k g V H l w Z T 0 i R m l s b E N v b H V t b l R 5 c G V z I i B W Y W x 1 Z T 0 i c 0 F 3 T U d C Z 1 V F Q m d r R 0 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E w L C Z x d W 9 0 O 2 t l e U N v b H V t b k 5 h b W V z J n F 1 b 3 Q 7 O l t d L C Z x d W 9 0 O 3 F 1 Z X J 5 U m V s Y X R p b 2 5 z a G l w c y Z x d W 9 0 O z p b X S w m c X V v d D t j b 2 x 1 b W 5 J Z G V u d G l 0 a W V z J n F 1 b 3 Q 7 O l s m c X V v d D t T Z W N 0 a W 9 u M S 9 U Y W J s Z T A x M S A o U G F n Z S A 3 K S 9 B d X R v U m V t b 3 Z l Z E N v b H V t b n M x L n t D b 2 x 1 b W 4 x L D B 9 J n F 1 b 3 Q 7 L C Z x d W 9 0 O 1 N l Y 3 R p b 2 4 x L 1 R h Y m x l M D E x I C h Q Y W d l I D c p L 0 F 1 d G 9 S Z W 1 v d m V k Q 2 9 s d W 1 u c z E u e 0 N v b H V t b j I s M X 0 m c X V v d D s s J n F 1 b 3 Q 7 U 2 V j d G l v b j E v V G F i b G U w M T E g K F B h Z 2 U g N y k v Q X V 0 b 1 J l b W 9 2 Z W R D b 2 x 1 b W 5 z M S 5 7 Q 2 9 s d W 1 u M y w y f S Z x d W 9 0 O y w m c X V v d D t T Z W N 0 a W 9 u M S 9 U Y W J s Z T A x M S A o U G F n Z S A 3 K S 9 B d X R v U m V t b 3 Z l Z E N v b H V t b n M x L n t D b 2 x 1 b W 4 0 L D N 9 J n F 1 b 3 Q 7 L C Z x d W 9 0 O 1 N l Y 3 R p b 2 4 x L 1 R h Y m x l M D E x I C h Q Y W d l I D c p L 0 F 1 d G 9 S Z W 1 v d m V k Q 2 9 s d W 1 u c z E u e 0 N v b H V t b j U s N H 0 m c X V v d D s s J n F 1 b 3 Q 7 U 2 V j d G l v b j E v V G F i b G U w M T E g K F B h Z 2 U g N y k v Q X V 0 b 1 J l b W 9 2 Z W R D b 2 x 1 b W 5 z M S 5 7 Q 2 9 s d W 1 u N i w 1 f S Z x d W 9 0 O y w m c X V v d D t T Z W N 0 a W 9 u M S 9 U Y W J s Z T A x M S A o U G F n Z S A 3 K S 9 B d X R v U m V t b 3 Z l Z E N v b H V t b n M x L n t D b 2 x 1 b W 4 3 L D Z 9 J n F 1 b 3 Q 7 L C Z x d W 9 0 O 1 N l Y 3 R p b 2 4 x L 1 R h Y m x l M D E x I C h Q Y W d l I D c p L 0 F 1 d G 9 S Z W 1 v d m V k Q 2 9 s d W 1 u c z E u e 0 N v b H V t b j g s N 3 0 m c X V v d D s s J n F 1 b 3 Q 7 U 2 V j d G l v b j E v V G F i b G U w M T E g K F B h Z 2 U g N y k v Q X V 0 b 1 J l b W 9 2 Z W R D b 2 x 1 b W 5 z M S 5 7 Q 2 9 s d W 1 u O S w 4 f S Z x d W 9 0 O y w m c X V v d D t T Z W N 0 a W 9 u M S 9 U Y W J s Z T A x M S A o U G F n Z S A 3 K S 9 B d X R v U m V t b 3 Z l Z E N v b H V t b n M x L n t D b 2 x 1 b W 4 x M C w 5 f S Z x d W 9 0 O 1 0 s J n F 1 b 3 Q 7 Q 2 9 s d W 1 u Q 2 9 1 b n Q m c X V v d D s 6 M T A s J n F 1 b 3 Q 7 S 2 V 5 Q 2 9 s d W 1 u T m F t Z X M m c X V v d D s 6 W 1 0 s J n F 1 b 3 Q 7 Q 2 9 s d W 1 u S W R l b n R p d G l l c y Z x d W 9 0 O z p b J n F 1 b 3 Q 7 U 2 V j d G l v b j E v V G F i b G U w M T E g K F B h Z 2 U g N y k v Q X V 0 b 1 J l b W 9 2 Z W R D b 2 x 1 b W 5 z M S 5 7 Q 2 9 s d W 1 u M S w w f S Z x d W 9 0 O y w m c X V v d D t T Z W N 0 a W 9 u M S 9 U Y W J s Z T A x M S A o U G F n Z S A 3 K S 9 B d X R v U m V t b 3 Z l Z E N v b H V t b n M x L n t D b 2 x 1 b W 4 y L D F 9 J n F 1 b 3 Q 7 L C Z x d W 9 0 O 1 N l Y 3 R p b 2 4 x L 1 R h Y m x l M D E x I C h Q Y W d l I D c p L 0 F 1 d G 9 S Z W 1 v d m V k Q 2 9 s d W 1 u c z E u e 0 N v b H V t b j M s M n 0 m c X V v d D s s J n F 1 b 3 Q 7 U 2 V j d G l v b j E v V G F i b G U w M T E g K F B h Z 2 U g N y k v Q X V 0 b 1 J l b W 9 2 Z W R D b 2 x 1 b W 5 z M S 5 7 Q 2 9 s d W 1 u N C w z f S Z x d W 9 0 O y w m c X V v d D t T Z W N 0 a W 9 u M S 9 U Y W J s Z T A x M S A o U G F n Z S A 3 K S 9 B d X R v U m V t b 3 Z l Z E N v b H V t b n M x L n t D b 2 x 1 b W 4 1 L D R 9 J n F 1 b 3 Q 7 L C Z x d W 9 0 O 1 N l Y 3 R p b 2 4 x L 1 R h Y m x l M D E x I C h Q Y W d l I D c p L 0 F 1 d G 9 S Z W 1 v d m V k Q 2 9 s d W 1 u c z E u e 0 N v b H V t b j Y s N X 0 m c X V v d D s s J n F 1 b 3 Q 7 U 2 V j d G l v b j E v V G F i b G U w M T E g K F B h Z 2 U g N y k v Q X V 0 b 1 J l b W 9 2 Z W R D b 2 x 1 b W 5 z M S 5 7 Q 2 9 s d W 1 u N y w 2 f S Z x d W 9 0 O y w m c X V v d D t T Z W N 0 a W 9 u M S 9 U Y W J s Z T A x M S A o U G F n Z S A 3 K S 9 B d X R v U m V t b 3 Z l Z E N v b H V t b n M x L n t D b 2 x 1 b W 4 4 L D d 9 J n F 1 b 3 Q 7 L C Z x d W 9 0 O 1 N l Y 3 R p b 2 4 x L 1 R h Y m x l M D E x I C h Q Y W d l I D c p L 0 F 1 d G 9 S Z W 1 v d m V k Q 2 9 s d W 1 u c z E u e 0 N v b H V t b j k s O H 0 m c X V v d D s s J n F 1 b 3 Q 7 U 2 V j d G l v b j E v V G F i b G U w M T E g K F B h Z 2 U g N y k v Q X V 0 b 1 J l b W 9 2 Z W R D b 2 x 1 b W 5 z M S 5 7 Q 2 9 s d W 1 u M T A s O X 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U Y W J s Z T A x N y U y M C h Q Y W d l J T I w M T Q p P C 9 J d G V t U G F 0 a D 4 8 L 0 l 0 Z W 1 M b 2 N h d G l v b j 4 8 U 3 R h Y m x l R W 5 0 c m l l c z 4 8 R W 5 0 c n k g V H l w Z T 0 i Q W R k Z W R U b 0 R h d G F N b 2 R l b C I g V m F s d W U 9 I m w w I i 8 + P E V u d H J 5 I F R 5 c G U 9 I k J 1 Z m Z l c k 5 l e H R S Z W Z y Z X N o I i B W Y W x 1 Z T 0 i b D E i L z 4 8 R W 5 0 c n k g V H l w Z T 0 i R m l s b E N v d W 5 0 I i B W Y W x 1 Z T 0 i b D Y i L z 4 8 R W 5 0 c n k g V H l w Z T 0 i R m l s b E V u Y W J s Z W Q i I F Z h b H V l P S J s M C I v P j x F b n R y e S B U e X B l P S J G a W x s R X J y b 3 J D b 2 R l I i B W Y W x 1 Z T 0 i c 1 V u a 2 5 v d 2 4 i L z 4 8 R W 5 0 c n k g V H l w Z T 0 i R m l s b E V y c m 9 y Q 2 9 1 b n Q i I F Z h b H V l P S J s M C I v P j x F b n R y e S B U e X B l P S J G a W x s T G F z d F V w Z G F 0 Z W Q i I F Z h b H V l P S J k M j A y N S 0 w M S 0 y O V Q x M T o 0 M T o y O C 4 3 M z U w N D c w W i I v P j x F b n R y e S B U e X B l P S J G a W x s Q 2 9 s d W 1 u V H l w Z X M i I F Z h b H V l P S J z Q X d N R 0 J n V U V C Z 1 l H Q m c 9 P S I v P j x F b n R y e S B U e X B l P S J G a W x s Q 2 9 s d W 1 u T m F t Z X M i I F Z h b H V l P S J z W y Z x d W 9 0 O 1 J C J n F 1 b 3 Q 7 L C Z x d W 9 0 O 0 N v b H V t b j E m c X V v d D s s J n F 1 b 3 Q 7 T k F a S V Z c b l Z K R V J P V k 5 J S 0 E m c X V v d D s s J n F 1 b 3 Q 7 Q U R S R V N B X G 5 W S k V S T 1 Z O S U t B J n F 1 b 3 Q 7 L C Z x d W 9 0 O 0 l a T k 9 T X G 5 P Q l Z F W k V c b i h F V V I p J n F 1 b 3 Q 7 L C Z x d W 9 0 O 1 V E S U 8 m c X V v d D s s J n F 1 b 3 Q 7 U F J B V k 5 B I E 9 T T k 9 W Q S Z x d W 9 0 O y w m c X V v d D t E Q V R V T V x u R E 9 T U E l K R c S G Q S Z x d W 9 0 O y w m c X V v d D t W S V N J T k F c b k t B T U F U T k V c b l N U T 1 B F J n F 1 b 3 Q 7 L C Z x d W 9 0 O 1 Z S U 1 R B X G 5 L Q U 1 B V E 5 F X G 5 T V E 9 Q R S 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E w L C Z x d W 9 0 O 2 t l e U N v b H V t b k 5 h b W V z J n F 1 b 3 Q 7 O l t d L C Z x d W 9 0 O 3 F 1 Z X J 5 U m V s Y X R p b 2 5 z a G l w c y Z x d W 9 0 O z p b X S w m c X V v d D t j b 2 x 1 b W 5 J Z G V u d G l 0 a W V z J n F 1 b 3 Q 7 O l s m c X V v d D t T Z W N 0 a W 9 u M S 9 U Y W J s Z T A x N y A o U G F n Z S A x N C k v Q X V 0 b 1 J l b W 9 2 Z W R D b 2 x 1 b W 5 z M S 5 7 U k I s M H 0 m c X V v d D s s J n F 1 b 3 Q 7 U 2 V j d G l v b j E v V G F i b G U w M T c g K F B h Z 2 U g M T Q p L 0 F 1 d G 9 S Z W 1 v d m V k Q 2 9 s d W 1 u c z E u e 0 N v b H V t b j E s M X 0 m c X V v d D s s J n F 1 b 3 Q 7 U 2 V j d G l v b j E v V G F i b G U w M T c g K F B h Z 2 U g M T Q p L 0 F 1 d G 9 S Z W 1 v d m V k Q 2 9 s d W 1 u c z E u e 0 5 B W k l W X G 5 W S k V S T 1 Z O S U t B L D J 9 J n F 1 b 3 Q 7 L C Z x d W 9 0 O 1 N l Y 3 R p b 2 4 x L 1 R h Y m x l M D E 3 I C h Q Y W d l I D E 0 K S 9 B d X R v U m V t b 3 Z l Z E N v b H V t b n M x L n t B R F J F U 0 F c b l Z K R V J P V k 5 J S 0 E s M 3 0 m c X V v d D s s J n F 1 b 3 Q 7 U 2 V j d G l v b j E v V G F i b G U w M T c g K F B h Z 2 U g M T Q p L 0 F 1 d G 9 S Z W 1 v d m V k Q 2 9 s d W 1 u c z E u e 0 l a T k 9 T X G 5 P Q l Z F W k V c b i h F V V I p L D R 9 J n F 1 b 3 Q 7 L C Z x d W 9 0 O 1 N l Y 3 R p b 2 4 x L 1 R h Y m x l M D E 3 I C h Q Y W d l I D E 0 K S 9 B d X R v U m V t b 3 Z l Z E N v b H V t b n M x L n t V R E l P L D V 9 J n F 1 b 3 Q 7 L C Z x d W 9 0 O 1 N l Y 3 R p b 2 4 x L 1 R h Y m x l M D E 3 I C h Q Y W d l I D E 0 K S 9 B d X R v U m V t b 3 Z l Z E N v b H V t b n M x L n t Q U k F W T k E g T 1 N O T 1 Z B L D Z 9 J n F 1 b 3 Q 7 L C Z x d W 9 0 O 1 N l Y 3 R p b 2 4 x L 1 R h Y m x l M D E 3 I C h Q Y W d l I D E 0 K S 9 B d X R v U m V t b 3 Z l Z E N v b H V t b n M x L n t E Q V R V T V x u R E 9 T U E l K R c S G Q S w 3 f S Z x d W 9 0 O y w m c X V v d D t T Z W N 0 a W 9 u M S 9 U Y W J s Z T A x N y A o U G F n Z S A x N C k v Q X V 0 b 1 J l b W 9 2 Z W R D b 2 x 1 b W 5 z M S 5 7 V k l T S U 5 B X G 5 L Q U 1 B V E 5 F X G 5 T V E 9 Q R S w 4 f S Z x d W 9 0 O y w m c X V v d D t T Z W N 0 a W 9 u M S 9 U Y W J s Z T A x N y A o U G F n Z S A x N C k v Q X V 0 b 1 J l b W 9 2 Z W R D b 2 x 1 b W 5 z M S 5 7 V l J T V E F c b k t B T U F U T k V c b l N U T 1 B F L D l 9 J n F 1 b 3 Q 7 X S w m c X V v d D t D b 2 x 1 b W 5 D b 3 V u d C Z x d W 9 0 O z o x M C w m c X V v d D t L Z X l D b 2 x 1 b W 5 O Y W 1 l c y Z x d W 9 0 O z p b X S w m c X V v d D t D b 2 x 1 b W 5 J Z G V u d G l 0 a W V z J n F 1 b 3 Q 7 O l s m c X V v d D t T Z W N 0 a W 9 u M S 9 U Y W J s Z T A x N y A o U G F n Z S A x N C k v Q X V 0 b 1 J l b W 9 2 Z W R D b 2 x 1 b W 5 z M S 5 7 U k I s M H 0 m c X V v d D s s J n F 1 b 3 Q 7 U 2 V j d G l v b j E v V G F i b G U w M T c g K F B h Z 2 U g M T Q p L 0 F 1 d G 9 S Z W 1 v d m V k Q 2 9 s d W 1 u c z E u e 0 N v b H V t b j E s M X 0 m c X V v d D s s J n F 1 b 3 Q 7 U 2 V j d G l v b j E v V G F i b G U w M T c g K F B h Z 2 U g M T Q p L 0 F 1 d G 9 S Z W 1 v d m V k Q 2 9 s d W 1 u c z E u e 0 5 B W k l W X G 5 W S k V S T 1 Z O S U t B L D J 9 J n F 1 b 3 Q 7 L C Z x d W 9 0 O 1 N l Y 3 R p b 2 4 x L 1 R h Y m x l M D E 3 I C h Q Y W d l I D E 0 K S 9 B d X R v U m V t b 3 Z l Z E N v b H V t b n M x L n t B R F J F U 0 F c b l Z K R V J P V k 5 J S 0 E s M 3 0 m c X V v d D s s J n F 1 b 3 Q 7 U 2 V j d G l v b j E v V G F i b G U w M T c g K F B h Z 2 U g M T Q p L 0 F 1 d G 9 S Z W 1 v d m V k Q 2 9 s d W 1 u c z E u e 0 l a T k 9 T X G 5 P Q l Z F W k V c b i h F V V I p L D R 9 J n F 1 b 3 Q 7 L C Z x d W 9 0 O 1 N l Y 3 R p b 2 4 x L 1 R h Y m x l M D E 3 I C h Q Y W d l I D E 0 K S 9 B d X R v U m V t b 3 Z l Z E N v b H V t b n M x L n t V R E l P L D V 9 J n F 1 b 3 Q 7 L C Z x d W 9 0 O 1 N l Y 3 R p b 2 4 x L 1 R h Y m x l M D E 3 I C h Q Y W d l I D E 0 K S 9 B d X R v U m V t b 3 Z l Z E N v b H V t b n M x L n t Q U k F W T k E g T 1 N O T 1 Z B L D Z 9 J n F 1 b 3 Q 7 L C Z x d W 9 0 O 1 N l Y 3 R p b 2 4 x L 1 R h Y m x l M D E 3 I C h Q Y W d l I D E 0 K S 9 B d X R v U m V t b 3 Z l Z E N v b H V t b n M x L n t E Q V R V T V x u R E 9 T U E l K R c S G Q S w 3 f S Z x d W 9 0 O y w m c X V v d D t T Z W N 0 a W 9 u M S 9 U Y W J s Z T A x N y A o U G F n Z S A x N C k v Q X V 0 b 1 J l b W 9 2 Z W R D b 2 x 1 b W 5 z M S 5 7 V k l T S U 5 B X G 5 L Q U 1 B V E 5 F X G 5 T V E 9 Q R S w 4 f S Z x d W 9 0 O y w m c X V v d D t T Z W N 0 a W 9 u M S 9 U Y W J s Z T A x N y A o U G F n Z S A x N C k v Q X V 0 b 1 J l b W 9 2 Z W R D b 2 x 1 b W 5 z M S 5 7 V l J T V E F c b k t B T U F U T k V c b l N U T 1 B F 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x O C U y M C h Q Y W d l J T I w M T U p P C 9 J d G V t U G F 0 a D 4 8 L 0 l 0 Z W 1 M b 2 N h d G l v b j 4 8 U 3 R h Y m x l R W 5 0 c m l l c z 4 8 R W 5 0 c n k g V H l w Z T 0 i Q W R k Z W R U b 0 R h d G F N b 2 R l b C I g V m F s d W U 9 I m w w I i 8 + P E V u d H J 5 I F R 5 c G U 9 I k J 1 Z m Z l c k 5 l e H R S Z W Z y Z X N o I i B W Y W x 1 Z T 0 i b D E i L z 4 8 R W 5 0 c n k g V H l w Z T 0 i R m l s b E N v d W 5 0 I i B W Y W x 1 Z T 0 i b D k i L z 4 8 R W 5 0 c n k g V H l w Z T 0 i R m l s b E V u Y W J s Z W Q i I F Z h b H V l P S J s M C I v P j x F b n R y e S B U e X B l P S J G a W x s R X J y b 3 J D b 2 R l I i B W Y W x 1 Z T 0 i c 1 V u a 2 5 v d 2 4 i L z 4 8 R W 5 0 c n k g V H l w Z T 0 i R m l s b E V y c m 9 y Q 2 9 1 b n Q i I F Z h b H V l P S J s M C I v P j x F b n R y e S B U e X B l P S J G a W x s T G F z d F V w Z G F 0 Z W Q i I F Z h b H V l P S J k M j A y N S 0 w M S 0 y O V Q x M T o 0 M z o 0 N i 4 z O D k y M z I 3 W i I v P j x F b n R y e S B U e X B l P S J G a W x s Q 2 9 s d W 1 u V H l w Z X M i I F Z h b H V l P S J z Q X d N 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E 4 I C h Q Y W d l I D E 1 K S 9 B d X R v U m V t b 3 Z l Z E N v b H V t b n M x L n t D b 2 x 1 b W 4 x L D B 9 J n F 1 b 3 Q 7 L C Z x d W 9 0 O 1 N l Y 3 R p b 2 4 x L 1 R h Y m x l M D E 4 I C h Q Y W d l I D E 1 K S 9 B d X R v U m V t b 3 Z l Z E N v b H V t b n M x L n t D b 2 x 1 b W 4 y L D F 9 J n F 1 b 3 Q 7 L C Z x d W 9 0 O 1 N l Y 3 R p b 2 4 x L 1 R h Y m x l M D E 4 I C h Q Y W d l I D E 1 K S 9 B d X R v U m V t b 3 Z l Z E N v b H V t b n M x L n t D b 2 x 1 b W 4 z L D J 9 J n F 1 b 3 Q 7 L C Z x d W 9 0 O 1 N l Y 3 R p b 2 4 x L 1 R h Y m x l M D E 4 I C h Q Y W d l I D E 1 K S 9 B d X R v U m V t b 3 Z l Z E N v b H V t b n M x L n t D b 2 x 1 b W 4 0 L D N 9 J n F 1 b 3 Q 7 L C Z x d W 9 0 O 1 N l Y 3 R p b 2 4 x L 1 R h Y m x l M D E 4 I C h Q Y W d l I D E 1 K S 9 B d X R v U m V t b 3 Z l Z E N v b H V t b n M x L n t D b 2 x 1 b W 4 1 L D R 9 J n F 1 b 3 Q 7 L C Z x d W 9 0 O 1 N l Y 3 R p b 2 4 x L 1 R h Y m x l M D E 4 I C h Q Y W d l I D E 1 K S 9 B d X R v U m V t b 3 Z l Z E N v b H V t b n M x L n t D b 2 x 1 b W 4 2 L D V 9 J n F 1 b 3 Q 7 L C Z x d W 9 0 O 1 N l Y 3 R p b 2 4 x L 1 R h Y m x l M D E 4 I C h Q Y W d l I D E 1 K S 9 B d X R v U m V t b 3 Z l Z E N v b H V t b n M x L n t D b 2 x 1 b W 4 3 L D Z 9 J n F 1 b 3 Q 7 L C Z x d W 9 0 O 1 N l Y 3 R p b 2 4 x L 1 R h Y m x l M D E 4 I C h Q Y W d l I D E 1 K S 9 B d X R v U m V t b 3 Z l Z E N v b H V t b n M x L n t D b 2 x 1 b W 4 4 L D d 9 J n F 1 b 3 Q 7 L C Z x d W 9 0 O 1 N l Y 3 R p b 2 4 x L 1 R h Y m x l M D E 4 I C h Q Y W d l I D E 1 K S 9 B d X R v U m V t b 3 Z l Z E N v b H V t b n M x L n t D b 2 x 1 b W 4 5 L D h 9 J n F 1 b 3 Q 7 L C Z x d W 9 0 O 1 N l Y 3 R p b 2 4 x L 1 R h Y m x l M D E 4 I C h Q Y W d l I D E 1 K S 9 B d X R v U m V t b 3 Z l Z E N v b H V t b n M x L n t D b 2 x 1 b W 4 x M C w 5 f S Z x d W 9 0 O 1 0 s J n F 1 b 3 Q 7 Q 2 9 s d W 1 u Q 2 9 1 b n Q m c X V v d D s 6 M T A s J n F 1 b 3 Q 7 S 2 V 5 Q 2 9 s d W 1 u T m F t Z X M m c X V v d D s 6 W 1 0 s J n F 1 b 3 Q 7 Q 2 9 s d W 1 u S W R l b n R p d G l l c y Z x d W 9 0 O z p b J n F 1 b 3 Q 7 U 2 V j d G l v b j E v V G F i b G U w M T g g K F B h Z 2 U g M T U p L 0 F 1 d G 9 S Z W 1 v d m V k Q 2 9 s d W 1 u c z E u e 0 N v b H V t b j E s M H 0 m c X V v d D s s J n F 1 b 3 Q 7 U 2 V j d G l v b j E v V G F i b G U w M T g g K F B h Z 2 U g M T U p L 0 F 1 d G 9 S Z W 1 v d m V k Q 2 9 s d W 1 u c z E u e 0 N v b H V t b j I s M X 0 m c X V v d D s s J n F 1 b 3 Q 7 U 2 V j d G l v b j E v V G F i b G U w M T g g K F B h Z 2 U g M T U p L 0 F 1 d G 9 S Z W 1 v d m V k Q 2 9 s d W 1 u c z E u e 0 N v b H V t b j M s M n 0 m c X V v d D s s J n F 1 b 3 Q 7 U 2 V j d G l v b j E v V G F i b G U w M T g g K F B h Z 2 U g M T U p L 0 F 1 d G 9 S Z W 1 v d m V k Q 2 9 s d W 1 u c z E u e 0 N v b H V t b j Q s M 3 0 m c X V v d D s s J n F 1 b 3 Q 7 U 2 V j d G l v b j E v V G F i b G U w M T g g K F B h Z 2 U g M T U p L 0 F 1 d G 9 S Z W 1 v d m V k Q 2 9 s d W 1 u c z E u e 0 N v b H V t b j U s N H 0 m c X V v d D s s J n F 1 b 3 Q 7 U 2 V j d G l v b j E v V G F i b G U w M T g g K F B h Z 2 U g M T U p L 0 F 1 d G 9 S Z W 1 v d m V k Q 2 9 s d W 1 u c z E u e 0 N v b H V t b j Y s N X 0 m c X V v d D s s J n F 1 b 3 Q 7 U 2 V j d G l v b j E v V G F i b G U w M T g g K F B h Z 2 U g M T U p L 0 F 1 d G 9 S Z W 1 v d m V k Q 2 9 s d W 1 u c z E u e 0 N v b H V t b j c s N n 0 m c X V v d D s s J n F 1 b 3 Q 7 U 2 V j d G l v b j E v V G F i b G U w M T g g K F B h Z 2 U g M T U p L 0 F 1 d G 9 S Z W 1 v d m V k Q 2 9 s d W 1 u c z E u e 0 N v b H V t b j g s N 3 0 m c X V v d D s s J n F 1 b 3 Q 7 U 2 V j d G l v b j E v V G F i b G U w M T g g K F B h Z 2 U g M T U p L 0 F 1 d G 9 S Z W 1 v d m V k Q 2 9 s d W 1 u c z E u e 0 N v b H V t b j k s O H 0 m c X V v d D s s J n F 1 b 3 Q 7 U 2 V j d G l v b j E v V G F i b G U w M T g g K F B h Z 2 U g M T U p L 0 F 1 d G 9 S Z W 1 v d m V k Q 2 9 s d W 1 u c z E u e 0 N v b H V t b j E w 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x O S U y M C h Q Y W d l J T I w M T Y p P C 9 J d G V t U G F 0 a D 4 8 L 0 l 0 Z W 1 M b 2 N h d G l v b j 4 8 U 3 R h Y m x l R W 5 0 c m l l c z 4 8 R W 5 0 c n k g V H l w Z T 0 i Q W R k Z W R U b 0 R h d G F N b 2 R l b C I g V m F s d W U 9 I m w w 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N S 0 w M S 0 y O V Q x M T o 0 O D o 0 M C 4 2 M D E 0 M j g y W i I v P j x F b n R y e S B U e X B l P S J G a W x s Q 2 9 s d W 1 u V H l w Z X M i I F Z h b H V l P S J z Q X d N 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E 5 I C h Q Y W d l I D E 2 K S 9 B d X R v U m V t b 3 Z l Z E N v b H V t b n M x L n t D b 2 x 1 b W 4 x L D B 9 J n F 1 b 3 Q 7 L C Z x d W 9 0 O 1 N l Y 3 R p b 2 4 x L 1 R h Y m x l M D E 5 I C h Q Y W d l I D E 2 K S 9 B d X R v U m V t b 3 Z l Z E N v b H V t b n M x L n t D b 2 x 1 b W 4 y L D F 9 J n F 1 b 3 Q 7 L C Z x d W 9 0 O 1 N l Y 3 R p b 2 4 x L 1 R h Y m x l M D E 5 I C h Q Y W d l I D E 2 K S 9 B d X R v U m V t b 3 Z l Z E N v b H V t b n M x L n t D b 2 x 1 b W 4 z L D J 9 J n F 1 b 3 Q 7 L C Z x d W 9 0 O 1 N l Y 3 R p b 2 4 x L 1 R h Y m x l M D E 5 I C h Q Y W d l I D E 2 K S 9 B d X R v U m V t b 3 Z l Z E N v b H V t b n M x L n t D b 2 x 1 b W 4 0 L D N 9 J n F 1 b 3 Q 7 L C Z x d W 9 0 O 1 N l Y 3 R p b 2 4 x L 1 R h Y m x l M D E 5 I C h Q Y W d l I D E 2 K S 9 B d X R v U m V t b 3 Z l Z E N v b H V t b n M x L n t D b 2 x 1 b W 4 1 L D R 9 J n F 1 b 3 Q 7 L C Z x d W 9 0 O 1 N l Y 3 R p b 2 4 x L 1 R h Y m x l M D E 5 I C h Q Y W d l I D E 2 K S 9 B d X R v U m V t b 3 Z l Z E N v b H V t b n M x L n t D b 2 x 1 b W 4 2 L D V 9 J n F 1 b 3 Q 7 L C Z x d W 9 0 O 1 N l Y 3 R p b 2 4 x L 1 R h Y m x l M D E 5 I C h Q Y W d l I D E 2 K S 9 B d X R v U m V t b 3 Z l Z E N v b H V t b n M x L n t D b 2 x 1 b W 4 3 L D Z 9 J n F 1 b 3 Q 7 L C Z x d W 9 0 O 1 N l Y 3 R p b 2 4 x L 1 R h Y m x l M D E 5 I C h Q Y W d l I D E 2 K S 9 B d X R v U m V t b 3 Z l Z E N v b H V t b n M x L n t D b 2 x 1 b W 4 4 L D d 9 J n F 1 b 3 Q 7 L C Z x d W 9 0 O 1 N l Y 3 R p b 2 4 x L 1 R h Y m x l M D E 5 I C h Q Y W d l I D E 2 K S 9 B d X R v U m V t b 3 Z l Z E N v b H V t b n M x L n t D b 2 x 1 b W 4 5 L D h 9 J n F 1 b 3 Q 7 L C Z x d W 9 0 O 1 N l Y 3 R p b 2 4 x L 1 R h Y m x l M D E 5 I C h Q Y W d l I D E 2 K S 9 B d X R v U m V t b 3 Z l Z E N v b H V t b n M x L n t D b 2 x 1 b W 4 x M C w 5 f S Z x d W 9 0 O 1 0 s J n F 1 b 3 Q 7 Q 2 9 s d W 1 u Q 2 9 1 b n Q m c X V v d D s 6 M T A s J n F 1 b 3 Q 7 S 2 V 5 Q 2 9 s d W 1 u T m F t Z X M m c X V v d D s 6 W 1 0 s J n F 1 b 3 Q 7 Q 2 9 s d W 1 u S W R l b n R p d G l l c y Z x d W 9 0 O z p b J n F 1 b 3 Q 7 U 2 V j d G l v b j E v V G F i b G U w M T k g K F B h Z 2 U g M T Y p L 0 F 1 d G 9 S Z W 1 v d m V k Q 2 9 s d W 1 u c z E u e 0 N v b H V t b j E s M H 0 m c X V v d D s s J n F 1 b 3 Q 7 U 2 V j d G l v b j E v V G F i b G U w M T k g K F B h Z 2 U g M T Y p L 0 F 1 d G 9 S Z W 1 v d m V k Q 2 9 s d W 1 u c z E u e 0 N v b H V t b j I s M X 0 m c X V v d D s s J n F 1 b 3 Q 7 U 2 V j d G l v b j E v V G F i b G U w M T k g K F B h Z 2 U g M T Y p L 0 F 1 d G 9 S Z W 1 v d m V k Q 2 9 s d W 1 u c z E u e 0 N v b H V t b j M s M n 0 m c X V v d D s s J n F 1 b 3 Q 7 U 2 V j d G l v b j E v V G F i b G U w M T k g K F B h Z 2 U g M T Y p L 0 F 1 d G 9 S Z W 1 v d m V k Q 2 9 s d W 1 u c z E u e 0 N v b H V t b j Q s M 3 0 m c X V v d D s s J n F 1 b 3 Q 7 U 2 V j d G l v b j E v V G F i b G U w M T k g K F B h Z 2 U g M T Y p L 0 F 1 d G 9 S Z W 1 v d m V k Q 2 9 s d W 1 u c z E u e 0 N v b H V t b j U s N H 0 m c X V v d D s s J n F 1 b 3 Q 7 U 2 V j d G l v b j E v V G F i b G U w M T k g K F B h Z 2 U g M T Y p L 0 F 1 d G 9 S Z W 1 v d m V k Q 2 9 s d W 1 u c z E u e 0 N v b H V t b j Y s N X 0 m c X V v d D s s J n F 1 b 3 Q 7 U 2 V j d G l v b j E v V G F i b G U w M T k g K F B h Z 2 U g M T Y p L 0 F 1 d G 9 S Z W 1 v d m V k Q 2 9 s d W 1 u c z E u e 0 N v b H V t b j c s N n 0 m c X V v d D s s J n F 1 b 3 Q 7 U 2 V j d G l v b j E v V G F i b G U w M T k g K F B h Z 2 U g M T Y p L 0 F 1 d G 9 S Z W 1 v d m V k Q 2 9 s d W 1 u c z E u e 0 N v b H V t b j g s N 3 0 m c X V v d D s s J n F 1 b 3 Q 7 U 2 V j d G l v b j E v V G F i b G U w M T k g K F B h Z 2 U g M T Y p L 0 F 1 d G 9 S Z W 1 v d m V k Q 2 9 s d W 1 u c z E u e 0 N v b H V t b j k s O H 0 m c X V v d D s s J n F 1 b 3 Q 7 U 2 V j d G l v b j E v V G F i b G U w M T k g K F B h Z 2 U g M T Y p L 0 F 1 d G 9 S Z W 1 v d m V k Q 2 9 s d W 1 u c z E u e 0 N v b H V t b j E w 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y M C U y M C h Q Y W d l J T I w M T c p P C 9 J d G V t U G F 0 a D 4 8 L 0 l 0 Z W 1 M b 2 N h d G l v b j 4 8 U 3 R h Y m x l R W 5 0 c m l l c z 4 8 R W 5 0 c n k g V H l w Z T 0 i Q W R k Z W R U b 0 R h d G F N b 2 R l b C I g V m F s d W U 9 I m w w 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N S 0 w M S 0 y O V Q x M T o 1 M D o y O C 4 1 M z E y O D U 2 W i I v P j x F b n R y e S B U e X B l P S J G a W x s Q 2 9 s d W 1 u V H l w Z X M i I F Z h b H V l P S J z Q X d N 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I w I C h Q Y W d l I D E 3 K S 9 B d X R v U m V t b 3 Z l Z E N v b H V t b n M x L n t D b 2 x 1 b W 4 x L D B 9 J n F 1 b 3 Q 7 L C Z x d W 9 0 O 1 N l Y 3 R p b 2 4 x L 1 R h Y m x l M D I w I C h Q Y W d l I D E 3 K S 9 B d X R v U m V t b 3 Z l Z E N v b H V t b n M x L n t D b 2 x 1 b W 4 y L D F 9 J n F 1 b 3 Q 7 L C Z x d W 9 0 O 1 N l Y 3 R p b 2 4 x L 1 R h Y m x l M D I w I C h Q Y W d l I D E 3 K S 9 B d X R v U m V t b 3 Z l Z E N v b H V t b n M x L n t D b 2 x 1 b W 4 z L D J 9 J n F 1 b 3 Q 7 L C Z x d W 9 0 O 1 N l Y 3 R p b 2 4 x L 1 R h Y m x l M D I w I C h Q Y W d l I D E 3 K S 9 B d X R v U m V t b 3 Z l Z E N v b H V t b n M x L n t D b 2 x 1 b W 4 0 L D N 9 J n F 1 b 3 Q 7 L C Z x d W 9 0 O 1 N l Y 3 R p b 2 4 x L 1 R h Y m x l M D I w I C h Q Y W d l I D E 3 K S 9 B d X R v U m V t b 3 Z l Z E N v b H V t b n M x L n t D b 2 x 1 b W 4 1 L D R 9 J n F 1 b 3 Q 7 L C Z x d W 9 0 O 1 N l Y 3 R p b 2 4 x L 1 R h Y m x l M D I w I C h Q Y W d l I D E 3 K S 9 B d X R v U m V t b 3 Z l Z E N v b H V t b n M x L n t D b 2 x 1 b W 4 2 L D V 9 J n F 1 b 3 Q 7 L C Z x d W 9 0 O 1 N l Y 3 R p b 2 4 x L 1 R h Y m x l M D I w I C h Q Y W d l I D E 3 K S 9 B d X R v U m V t b 3 Z l Z E N v b H V t b n M x L n t D b 2 x 1 b W 4 3 L D Z 9 J n F 1 b 3 Q 7 L C Z x d W 9 0 O 1 N l Y 3 R p b 2 4 x L 1 R h Y m x l M D I w I C h Q Y W d l I D E 3 K S 9 B d X R v U m V t b 3 Z l Z E N v b H V t b n M x L n t D b 2 x 1 b W 4 4 L D d 9 J n F 1 b 3 Q 7 L C Z x d W 9 0 O 1 N l Y 3 R p b 2 4 x L 1 R h Y m x l M D I w I C h Q Y W d l I D E 3 K S 9 B d X R v U m V t b 3 Z l Z E N v b H V t b n M x L n t D b 2 x 1 b W 4 5 L D h 9 J n F 1 b 3 Q 7 L C Z x d W 9 0 O 1 N l Y 3 R p b 2 4 x L 1 R h Y m x l M D I w I C h Q Y W d l I D E 3 K S 9 B d X R v U m V t b 3 Z l Z E N v b H V t b n M x L n t D b 2 x 1 b W 4 x M C w 5 f S Z x d W 9 0 O 1 0 s J n F 1 b 3 Q 7 Q 2 9 s d W 1 u Q 2 9 1 b n Q m c X V v d D s 6 M T A s J n F 1 b 3 Q 7 S 2 V 5 Q 2 9 s d W 1 u T m F t Z X M m c X V v d D s 6 W 1 0 s J n F 1 b 3 Q 7 Q 2 9 s d W 1 u S W R l b n R p d G l l c y Z x d W 9 0 O z p b J n F 1 b 3 Q 7 U 2 V j d G l v b j E v V G F i b G U w M j A g K F B h Z 2 U g M T c p L 0 F 1 d G 9 S Z W 1 v d m V k Q 2 9 s d W 1 u c z E u e 0 N v b H V t b j E s M H 0 m c X V v d D s s J n F 1 b 3 Q 7 U 2 V j d G l v b j E v V G F i b G U w M j A g K F B h Z 2 U g M T c p L 0 F 1 d G 9 S Z W 1 v d m V k Q 2 9 s d W 1 u c z E u e 0 N v b H V t b j I s M X 0 m c X V v d D s s J n F 1 b 3 Q 7 U 2 V j d G l v b j E v V G F i b G U w M j A g K F B h Z 2 U g M T c p L 0 F 1 d G 9 S Z W 1 v d m V k Q 2 9 s d W 1 u c z E u e 0 N v b H V t b j M s M n 0 m c X V v d D s s J n F 1 b 3 Q 7 U 2 V j d G l v b j E v V G F i b G U w M j A g K F B h Z 2 U g M T c p L 0 F 1 d G 9 S Z W 1 v d m V k Q 2 9 s d W 1 u c z E u e 0 N v b H V t b j Q s M 3 0 m c X V v d D s s J n F 1 b 3 Q 7 U 2 V j d G l v b j E v V G F i b G U w M j A g K F B h Z 2 U g M T c p L 0 F 1 d G 9 S Z W 1 v d m V k Q 2 9 s d W 1 u c z E u e 0 N v b H V t b j U s N H 0 m c X V v d D s s J n F 1 b 3 Q 7 U 2 V j d G l v b j E v V G F i b G U w M j A g K F B h Z 2 U g M T c p L 0 F 1 d G 9 S Z W 1 v d m V k Q 2 9 s d W 1 u c z E u e 0 N v b H V t b j Y s N X 0 m c X V v d D s s J n F 1 b 3 Q 7 U 2 V j d G l v b j E v V G F i b G U w M j A g K F B h Z 2 U g M T c p L 0 F 1 d G 9 S Z W 1 v d m V k Q 2 9 s d W 1 u c z E u e 0 N v b H V t b j c s N n 0 m c X V v d D s s J n F 1 b 3 Q 7 U 2 V j d G l v b j E v V G F i b G U w M j A g K F B h Z 2 U g M T c p L 0 F 1 d G 9 S Z W 1 v d m V k Q 2 9 s d W 1 u c z E u e 0 N v b H V t b j g s N 3 0 m c X V v d D s s J n F 1 b 3 Q 7 U 2 V j d G l v b j E v V G F i b G U w M j A g K F B h Z 2 U g M T c p L 0 F 1 d G 9 S Z W 1 v d m V k Q 2 9 s d W 1 u c z E u e 0 N v b H V t b j k s O H 0 m c X V v d D s s J n F 1 b 3 Q 7 U 2 V j d G l v b j E v V G F i b G U w M j A g K F B h Z 2 U g M T c p L 0 F 1 d G 9 S Z W 1 v d m V k Q 2 9 s d W 1 u c z E u e 0 N v b H V t b j E w 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y M S U y M C h Q Y W d l J T I w M T g p P C 9 J d G V t U G F 0 a D 4 8 L 0 l 0 Z W 1 M b 2 N h d G l v b j 4 8 U 3 R h Y m x l R W 5 0 c m l l c z 4 8 R W 5 0 c n k g V H l w Z T 0 i Q W R k Z W R U b 0 R h d G F N b 2 R l b C I g V m F s d W U 9 I m w w I i 8 + P E V u d H J 5 I F R 5 c G U 9 I k J 1 Z m Z l c k 5 l e H R S Z W Z y Z X N o I i B W Y W x 1 Z T 0 i b D E i L z 4 8 R W 5 0 c n k g V H l w Z T 0 i R m l s b E N v d W 5 0 I i B W Y W x 1 Z T 0 i b D g i L z 4 8 R W 5 0 c n k g V H l w Z T 0 i R m l s b E V u Y W J s Z W Q i I F Z h b H V l P S J s M C I v P j x F b n R y e S B U e X B l P S J G a W x s R X J y b 3 J D b 2 R l I i B W Y W x 1 Z T 0 i c 1 V u a 2 5 v d 2 4 i L z 4 8 R W 5 0 c n k g V H l w Z T 0 i R m l s b E V y c m 9 y Q 2 9 1 b n Q i I F Z h b H V l P S J s M C I v P j x F b n R y e S B U e X B l P S J G a W x s T G F z d F V w Z G F 0 Z W Q i I F Z h b H V l P S J k M j A y N S 0 w M S 0 y O V Q x M T o 1 M z o 0 M i 4 y M T U 2 M D U 4 W i I v P j x F b n R y e S B U e X B l P S J G a W x s Q 2 9 s d W 1 u V H l w Z X M i I F Z h b H V l P S J z Q X d Z 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I x I C h Q Y W d l I D E 4 K S 9 B d X R v U m V t b 3 Z l Z E N v b H V t b n M x L n t D b 2 x 1 b W 4 x L D B 9 J n F 1 b 3 Q 7 L C Z x d W 9 0 O 1 N l Y 3 R p b 2 4 x L 1 R h Y m x l M D I x I C h Q Y W d l I D E 4 K S 9 B d X R v U m V t b 3 Z l Z E N v b H V t b n M x L n t D b 2 x 1 b W 4 y L D F 9 J n F 1 b 3 Q 7 L C Z x d W 9 0 O 1 N l Y 3 R p b 2 4 x L 1 R h Y m x l M D I x I C h Q Y W d l I D E 4 K S 9 B d X R v U m V t b 3 Z l Z E N v b H V t b n M x L n t D b 2 x 1 b W 4 z L D J 9 J n F 1 b 3 Q 7 L C Z x d W 9 0 O 1 N l Y 3 R p b 2 4 x L 1 R h Y m x l M D I x I C h Q Y W d l I D E 4 K S 9 B d X R v U m V t b 3 Z l Z E N v b H V t b n M x L n t D b 2 x 1 b W 4 0 L D N 9 J n F 1 b 3 Q 7 L C Z x d W 9 0 O 1 N l Y 3 R p b 2 4 x L 1 R h Y m x l M D I x I C h Q Y W d l I D E 4 K S 9 B d X R v U m V t b 3 Z l Z E N v b H V t b n M x L n t D b 2 x 1 b W 4 1 L D R 9 J n F 1 b 3 Q 7 L C Z x d W 9 0 O 1 N l Y 3 R p b 2 4 x L 1 R h Y m x l M D I x I C h Q Y W d l I D E 4 K S 9 B d X R v U m V t b 3 Z l Z E N v b H V t b n M x L n t D b 2 x 1 b W 4 2 L D V 9 J n F 1 b 3 Q 7 L C Z x d W 9 0 O 1 N l Y 3 R p b 2 4 x L 1 R h Y m x l M D I x I C h Q Y W d l I D E 4 K S 9 B d X R v U m V t b 3 Z l Z E N v b H V t b n M x L n t D b 2 x 1 b W 4 3 L D Z 9 J n F 1 b 3 Q 7 L C Z x d W 9 0 O 1 N l Y 3 R p b 2 4 x L 1 R h Y m x l M D I x I C h Q Y W d l I D E 4 K S 9 B d X R v U m V t b 3 Z l Z E N v b H V t b n M x L n t D b 2 x 1 b W 4 4 L D d 9 J n F 1 b 3 Q 7 L C Z x d W 9 0 O 1 N l Y 3 R p b 2 4 x L 1 R h Y m x l M D I x I C h Q Y W d l I D E 4 K S 9 B d X R v U m V t b 3 Z l Z E N v b H V t b n M x L n t D b 2 x 1 b W 4 5 L D h 9 J n F 1 b 3 Q 7 L C Z x d W 9 0 O 1 N l Y 3 R p b 2 4 x L 1 R h Y m x l M D I x I C h Q Y W d l I D E 4 K S 9 B d X R v U m V t b 3 Z l Z E N v b H V t b n M x L n t D b 2 x 1 b W 4 x M C w 5 f S Z x d W 9 0 O 1 0 s J n F 1 b 3 Q 7 Q 2 9 s d W 1 u Q 2 9 1 b n Q m c X V v d D s 6 M T A s J n F 1 b 3 Q 7 S 2 V 5 Q 2 9 s d W 1 u T m F t Z X M m c X V v d D s 6 W 1 0 s J n F 1 b 3 Q 7 Q 2 9 s d W 1 u S W R l b n R p d G l l c y Z x d W 9 0 O z p b J n F 1 b 3 Q 7 U 2 V j d G l v b j E v V G F i b G U w M j E g K F B h Z 2 U g M T g p L 0 F 1 d G 9 S Z W 1 v d m V k Q 2 9 s d W 1 u c z E u e 0 N v b H V t b j E s M H 0 m c X V v d D s s J n F 1 b 3 Q 7 U 2 V j d G l v b j E v V G F i b G U w M j E g K F B h Z 2 U g M T g p L 0 F 1 d G 9 S Z W 1 v d m V k Q 2 9 s d W 1 u c z E u e 0 N v b H V t b j I s M X 0 m c X V v d D s s J n F 1 b 3 Q 7 U 2 V j d G l v b j E v V G F i b G U w M j E g K F B h Z 2 U g M T g p L 0 F 1 d G 9 S Z W 1 v d m V k Q 2 9 s d W 1 u c z E u e 0 N v b H V t b j M s M n 0 m c X V v d D s s J n F 1 b 3 Q 7 U 2 V j d G l v b j E v V G F i b G U w M j E g K F B h Z 2 U g M T g p L 0 F 1 d G 9 S Z W 1 v d m V k Q 2 9 s d W 1 u c z E u e 0 N v b H V t b j Q s M 3 0 m c X V v d D s s J n F 1 b 3 Q 7 U 2 V j d G l v b j E v V G F i b G U w M j E g K F B h Z 2 U g M T g p L 0 F 1 d G 9 S Z W 1 v d m V k Q 2 9 s d W 1 u c z E u e 0 N v b H V t b j U s N H 0 m c X V v d D s s J n F 1 b 3 Q 7 U 2 V j d G l v b j E v V G F i b G U w M j E g K F B h Z 2 U g M T g p L 0 F 1 d G 9 S Z W 1 v d m V k Q 2 9 s d W 1 u c z E u e 0 N v b H V t b j Y s N X 0 m c X V v d D s s J n F 1 b 3 Q 7 U 2 V j d G l v b j E v V G F i b G U w M j E g K F B h Z 2 U g M T g p L 0 F 1 d G 9 S Z W 1 v d m V k Q 2 9 s d W 1 u c z E u e 0 N v b H V t b j c s N n 0 m c X V v d D s s J n F 1 b 3 Q 7 U 2 V j d G l v b j E v V G F i b G U w M j E g K F B h Z 2 U g M T g p L 0 F 1 d G 9 S Z W 1 v d m V k Q 2 9 s d W 1 u c z E u e 0 N v b H V t b j g s N 3 0 m c X V v d D s s J n F 1 b 3 Q 7 U 2 V j d G l v b j E v V G F i b G U w M j E g K F B h Z 2 U g M T g p L 0 F 1 d G 9 S Z W 1 v d m V k Q 2 9 s d W 1 u c z E u e 0 N v b H V t b j k s O H 0 m c X V v d D s s J n F 1 b 3 Q 7 U 2 V j d G l v b j E v V G F i b G U w M j E g K F B h Z 2 U g M T g p L 0 F 1 d G 9 S Z W 1 v d m V k Q 2 9 s d W 1 u c z E u e 0 N v b H V t b j E w 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y M i U y M C h Q Y W d l J T I w M T k p P C 9 J d G V t U G F 0 a D 4 8 L 0 l 0 Z W 1 M b 2 N h d G l v b j 4 8 U 3 R h Y m x l R W 5 0 c m l l c z 4 8 R W 5 0 c n k g V H l w Z T 0 i Q W R k Z W R U b 0 R h d G F N b 2 R l b C I g V m F s d W U 9 I m w w 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N S 0 w M S 0 y O V Q x M T o 1 N j o 0 O C 4 5 M T k 0 O T A 4 W i I v P j x F b n R y e S B U e X B l P S J G a W x s Q 2 9 s d W 1 u V H l w Z X M i I F Z h b H V l P S J z Q X d N 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I y I C h Q Y W d l I D E 5 K S 9 B d X R v U m V t b 3 Z l Z E N v b H V t b n M x L n t D b 2 x 1 b W 4 x L D B 9 J n F 1 b 3 Q 7 L C Z x d W 9 0 O 1 N l Y 3 R p b 2 4 x L 1 R h Y m x l M D I y I C h Q Y W d l I D E 5 K S 9 B d X R v U m V t b 3 Z l Z E N v b H V t b n M x L n t D b 2 x 1 b W 4 y L D F 9 J n F 1 b 3 Q 7 L C Z x d W 9 0 O 1 N l Y 3 R p b 2 4 x L 1 R h Y m x l M D I y I C h Q Y W d l I D E 5 K S 9 B d X R v U m V t b 3 Z l Z E N v b H V t b n M x L n t D b 2 x 1 b W 4 z L D J 9 J n F 1 b 3 Q 7 L C Z x d W 9 0 O 1 N l Y 3 R p b 2 4 x L 1 R h Y m x l M D I y I C h Q Y W d l I D E 5 K S 9 B d X R v U m V t b 3 Z l Z E N v b H V t b n M x L n t D b 2 x 1 b W 4 0 L D N 9 J n F 1 b 3 Q 7 L C Z x d W 9 0 O 1 N l Y 3 R p b 2 4 x L 1 R h Y m x l M D I y I C h Q Y W d l I D E 5 K S 9 B d X R v U m V t b 3 Z l Z E N v b H V t b n M x L n t D b 2 x 1 b W 4 1 L D R 9 J n F 1 b 3 Q 7 L C Z x d W 9 0 O 1 N l Y 3 R p b 2 4 x L 1 R h Y m x l M D I y I C h Q Y W d l I D E 5 K S 9 B d X R v U m V t b 3 Z l Z E N v b H V t b n M x L n t D b 2 x 1 b W 4 2 L D V 9 J n F 1 b 3 Q 7 L C Z x d W 9 0 O 1 N l Y 3 R p b 2 4 x L 1 R h Y m x l M D I y I C h Q Y W d l I D E 5 K S 9 B d X R v U m V t b 3 Z l Z E N v b H V t b n M x L n t D b 2 x 1 b W 4 3 L D Z 9 J n F 1 b 3 Q 7 L C Z x d W 9 0 O 1 N l Y 3 R p b 2 4 x L 1 R h Y m x l M D I y I C h Q Y W d l I D E 5 K S 9 B d X R v U m V t b 3 Z l Z E N v b H V t b n M x L n t D b 2 x 1 b W 4 4 L D d 9 J n F 1 b 3 Q 7 L C Z x d W 9 0 O 1 N l Y 3 R p b 2 4 x L 1 R h Y m x l M D I y I C h Q Y W d l I D E 5 K S 9 B d X R v U m V t b 3 Z l Z E N v b H V t b n M x L n t D b 2 x 1 b W 4 5 L D h 9 J n F 1 b 3 Q 7 L C Z x d W 9 0 O 1 N l Y 3 R p b 2 4 x L 1 R h Y m x l M D I y I C h Q Y W d l I D E 5 K S 9 B d X R v U m V t b 3 Z l Z E N v b H V t b n M x L n t D b 2 x 1 b W 4 x M C w 5 f S Z x d W 9 0 O 1 0 s J n F 1 b 3 Q 7 Q 2 9 s d W 1 u Q 2 9 1 b n Q m c X V v d D s 6 M T A s J n F 1 b 3 Q 7 S 2 V 5 Q 2 9 s d W 1 u T m F t Z X M m c X V v d D s 6 W 1 0 s J n F 1 b 3 Q 7 Q 2 9 s d W 1 u S W R l b n R p d G l l c y Z x d W 9 0 O z p b J n F 1 b 3 Q 7 U 2 V j d G l v b j E v V G F i b G U w M j I g K F B h Z 2 U g M T k p L 0 F 1 d G 9 S Z W 1 v d m V k Q 2 9 s d W 1 u c z E u e 0 N v b H V t b j E s M H 0 m c X V v d D s s J n F 1 b 3 Q 7 U 2 V j d G l v b j E v V G F i b G U w M j I g K F B h Z 2 U g M T k p L 0 F 1 d G 9 S Z W 1 v d m V k Q 2 9 s d W 1 u c z E u e 0 N v b H V t b j I s M X 0 m c X V v d D s s J n F 1 b 3 Q 7 U 2 V j d G l v b j E v V G F i b G U w M j I g K F B h Z 2 U g M T k p L 0 F 1 d G 9 S Z W 1 v d m V k Q 2 9 s d W 1 u c z E u e 0 N v b H V t b j M s M n 0 m c X V v d D s s J n F 1 b 3 Q 7 U 2 V j d G l v b j E v V G F i b G U w M j I g K F B h Z 2 U g M T k p L 0 F 1 d G 9 S Z W 1 v d m V k Q 2 9 s d W 1 u c z E u e 0 N v b H V t b j Q s M 3 0 m c X V v d D s s J n F 1 b 3 Q 7 U 2 V j d G l v b j E v V G F i b G U w M j I g K F B h Z 2 U g M T k p L 0 F 1 d G 9 S Z W 1 v d m V k Q 2 9 s d W 1 u c z E u e 0 N v b H V t b j U s N H 0 m c X V v d D s s J n F 1 b 3 Q 7 U 2 V j d G l v b j E v V G F i b G U w M j I g K F B h Z 2 U g M T k p L 0 F 1 d G 9 S Z W 1 v d m V k Q 2 9 s d W 1 u c z E u e 0 N v b H V t b j Y s N X 0 m c X V v d D s s J n F 1 b 3 Q 7 U 2 V j d G l v b j E v V G F i b G U w M j I g K F B h Z 2 U g M T k p L 0 F 1 d G 9 S Z W 1 v d m V k Q 2 9 s d W 1 u c z E u e 0 N v b H V t b j c s N n 0 m c X V v d D s s J n F 1 b 3 Q 7 U 2 V j d G l v b j E v V G F i b G U w M j I g K F B h Z 2 U g M T k p L 0 F 1 d G 9 S Z W 1 v d m V k Q 2 9 s d W 1 u c z E u e 0 N v b H V t b j g s N 3 0 m c X V v d D s s J n F 1 b 3 Q 7 U 2 V j d G l v b j E v V G F i b G U w M j I g K F B h Z 2 U g M T k p L 0 F 1 d G 9 S Z W 1 v d m V k Q 2 9 s d W 1 u c z E u e 0 N v b H V t b j k s O H 0 m c X V v d D s s J n F 1 b 3 Q 7 U 2 V j d G l v b j E v V G F i b G U w M j I g K F B h Z 2 U g M T k p L 0 F 1 d G 9 S Z W 1 v d m V k Q 2 9 s d W 1 u c z E u e 0 N v b H V t b j E w 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y M y U y M C h Q Y W d l J T I w M j A p P C 9 J d G V t U G F 0 a D 4 8 L 0 l 0 Z W 1 M b 2 N h d G l v b j 4 8 U 3 R h Y m x l R W 5 0 c m l l c z 4 8 R W 5 0 c n k g V H l w Z T 0 i Q W R k Z W R U b 0 R h d G F N b 2 R l b C I g V m F s d W U 9 I m w w I i 8 + P E V u d H J 5 I F R 5 c G U 9 I k J 1 Z m Z l c k 5 l e H R S Z W Z y Z X N o I i B W Y W x 1 Z T 0 i b D E i L z 4 8 R W 5 0 c n k g V H l w Z T 0 i R m l s b E N v d W 5 0 I i B W Y W x 1 Z T 0 i b D k i L z 4 8 R W 5 0 c n k g V H l w Z T 0 i R m l s b E V u Y W J s Z W Q i I F Z h b H V l P S J s M C I v P j x F b n R y e S B U e X B l P S J G a W x s R X J y b 3 J D b 2 R l I i B W Y W x 1 Z T 0 i c 1 V u a 2 5 v d 2 4 i L z 4 8 R W 5 0 c n k g V H l w Z T 0 i R m l s b E V y c m 9 y Q 2 9 1 b n Q i I F Z h b H V l P S J s M C I v P j x F b n R y e S B U e X B l P S J G a W x s T G F z d F V w Z G F 0 Z W Q i I F Z h b H V l P S J k M j A y N S 0 w M S 0 y O V Q x M j o w M D o x N i 4 3 M j E y M D Q 3 W i I v P j x F b n R y e S B U e X B l P S J G a W x s Q 2 9 s d W 1 u V H l w Z X M i I F Z h b H V l P S J z Q X d N R 0 J n V U V C Z 1 l H 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I z I C h Q Y W d l I D I w K S 9 B d X R v U m V t b 3 Z l Z E N v b H V t b n M x L n t D b 2 x 1 b W 4 x L D B 9 J n F 1 b 3 Q 7 L C Z x d W 9 0 O 1 N l Y 3 R p b 2 4 x L 1 R h Y m x l M D I z I C h Q Y W d l I D I w K S 9 B d X R v U m V t b 3 Z l Z E N v b H V t b n M x L n t D b 2 x 1 b W 4 y L D F 9 J n F 1 b 3 Q 7 L C Z x d W 9 0 O 1 N l Y 3 R p b 2 4 x L 1 R h Y m x l M D I z I C h Q Y W d l I D I w K S 9 B d X R v U m V t b 3 Z l Z E N v b H V t b n M x L n t D b 2 x 1 b W 4 z L D J 9 J n F 1 b 3 Q 7 L C Z x d W 9 0 O 1 N l Y 3 R p b 2 4 x L 1 R h Y m x l M D I z I C h Q Y W d l I D I w K S 9 B d X R v U m V t b 3 Z l Z E N v b H V t b n M x L n t D b 2 x 1 b W 4 0 L D N 9 J n F 1 b 3 Q 7 L C Z x d W 9 0 O 1 N l Y 3 R p b 2 4 x L 1 R h Y m x l M D I z I C h Q Y W d l I D I w K S 9 B d X R v U m V t b 3 Z l Z E N v b H V t b n M x L n t D b 2 x 1 b W 4 1 L D R 9 J n F 1 b 3 Q 7 L C Z x d W 9 0 O 1 N l Y 3 R p b 2 4 x L 1 R h Y m x l M D I z I C h Q Y W d l I D I w K S 9 B d X R v U m V t b 3 Z l Z E N v b H V t b n M x L n t D b 2 x 1 b W 4 2 L D V 9 J n F 1 b 3 Q 7 L C Z x d W 9 0 O 1 N l Y 3 R p b 2 4 x L 1 R h Y m x l M D I z I C h Q Y W d l I D I w K S 9 B d X R v U m V t b 3 Z l Z E N v b H V t b n M x L n t D b 2 x 1 b W 4 3 L D Z 9 J n F 1 b 3 Q 7 L C Z x d W 9 0 O 1 N l Y 3 R p b 2 4 x L 1 R h Y m x l M D I z I C h Q Y W d l I D I w K S 9 B d X R v U m V t b 3 Z l Z E N v b H V t b n M x L n t D b 2 x 1 b W 4 4 L D d 9 J n F 1 b 3 Q 7 L C Z x d W 9 0 O 1 N l Y 3 R p b 2 4 x L 1 R h Y m x l M D I z I C h Q Y W d l I D I w K S 9 B d X R v U m V t b 3 Z l Z E N v b H V t b n M x L n t D b 2 x 1 b W 4 5 L D h 9 J n F 1 b 3 Q 7 L C Z x d W 9 0 O 1 N l Y 3 R p b 2 4 x L 1 R h Y m x l M D I z I C h Q Y W d l I D I w K S 9 B d X R v U m V t b 3 Z l Z E N v b H V t b n M x L n t D b 2 x 1 b W 4 x M C w 5 f S Z x d W 9 0 O 1 0 s J n F 1 b 3 Q 7 Q 2 9 s d W 1 u Q 2 9 1 b n Q m c X V v d D s 6 M T A s J n F 1 b 3 Q 7 S 2 V 5 Q 2 9 s d W 1 u T m F t Z X M m c X V v d D s 6 W 1 0 s J n F 1 b 3 Q 7 Q 2 9 s d W 1 u S W R l b n R p d G l l c y Z x d W 9 0 O z p b J n F 1 b 3 Q 7 U 2 V j d G l v b j E v V G F i b G U w M j M g K F B h Z 2 U g M j A p L 0 F 1 d G 9 S Z W 1 v d m V k Q 2 9 s d W 1 u c z E u e 0 N v b H V t b j E s M H 0 m c X V v d D s s J n F 1 b 3 Q 7 U 2 V j d G l v b j E v V G F i b G U w M j M g K F B h Z 2 U g M j A p L 0 F 1 d G 9 S Z W 1 v d m V k Q 2 9 s d W 1 u c z E u e 0 N v b H V t b j I s M X 0 m c X V v d D s s J n F 1 b 3 Q 7 U 2 V j d G l v b j E v V G F i b G U w M j M g K F B h Z 2 U g M j A p L 0 F 1 d G 9 S Z W 1 v d m V k Q 2 9 s d W 1 u c z E u e 0 N v b H V t b j M s M n 0 m c X V v d D s s J n F 1 b 3 Q 7 U 2 V j d G l v b j E v V G F i b G U w M j M g K F B h Z 2 U g M j A p L 0 F 1 d G 9 S Z W 1 v d m V k Q 2 9 s d W 1 u c z E u e 0 N v b H V t b j Q s M 3 0 m c X V v d D s s J n F 1 b 3 Q 7 U 2 V j d G l v b j E v V G F i b G U w M j M g K F B h Z 2 U g M j A p L 0 F 1 d G 9 S Z W 1 v d m V k Q 2 9 s d W 1 u c z E u e 0 N v b H V t b j U s N H 0 m c X V v d D s s J n F 1 b 3 Q 7 U 2 V j d G l v b j E v V G F i b G U w M j M g K F B h Z 2 U g M j A p L 0 F 1 d G 9 S Z W 1 v d m V k Q 2 9 s d W 1 u c z E u e 0 N v b H V t b j Y s N X 0 m c X V v d D s s J n F 1 b 3 Q 7 U 2 V j d G l v b j E v V G F i b G U w M j M g K F B h Z 2 U g M j A p L 0 F 1 d G 9 S Z W 1 v d m V k Q 2 9 s d W 1 u c z E u e 0 N v b H V t b j c s N n 0 m c X V v d D s s J n F 1 b 3 Q 7 U 2 V j d G l v b j E v V G F i b G U w M j M g K F B h Z 2 U g M j A p L 0 F 1 d G 9 S Z W 1 v d m V k Q 2 9 s d W 1 u c z E u e 0 N v b H V t b j g s N 3 0 m c X V v d D s s J n F 1 b 3 Q 7 U 2 V j d G l v b j E v V G F i b G U w M j M g K F B h Z 2 U g M j A p L 0 F 1 d G 9 S Z W 1 v d m V k Q 2 9 s d W 1 u c z E u e 0 N v b H V t b j k s O H 0 m c X V v d D s s J n F 1 b 3 Q 7 U 2 V j d G l v b j E v V G F i b G U w M j M g K F B h Z 2 U g M j A p L 0 F 1 d G 9 S Z W 1 v d m V k Q 2 9 s d W 1 u c z E u e 0 N v b H V t b j E w 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y N C U y M C h Q Y W d l J T I w M j E p P C 9 J d G V t U G F 0 a D 4 8 L 0 l 0 Z W 1 M b 2 N h d G l v b j 4 8 U 3 R h Y m x l R W 5 0 c m l l c z 4 8 R W 5 0 c n k g V H l w Z T 0 i Q W R k Z W R U b 0 R h d G F N b 2 R l b C I g V m F s d W U 9 I m w w I i 8 + P E V u d H J 5 I F R 5 c G U 9 I k J 1 Z m Z l c k 5 l e H R S Z W Z y Z X N o I i B W Y W x 1 Z T 0 i b D E i L z 4 8 R W 5 0 c n k g V H l w Z T 0 i R m l s b E N v d W 5 0 I i B W Y W x 1 Z T 0 i b D Q i L z 4 8 R W 5 0 c n k g V H l w Z T 0 i R m l s b E V u Y W J s Z W Q i I F Z h b H V l P S J s M C I v P j x F b n R y e S B U e X B l P S J G a W x s R X J y b 3 J D b 2 R l I i B W Y W x 1 Z T 0 i c 1 V u a 2 5 v d 2 4 i L z 4 8 R W 5 0 c n k g V H l w Z T 0 i R m l s b E V y c m 9 y Q 2 9 1 b n Q i I F Z h b H V l P S J s M C I v P j x F b n R y e S B U e X B l P S J G a W x s T G F z d F V w Z G F 0 Z W Q i I F Z h b H V l P S J k M j A y N S 0 w M S 0 y O V Q x M j o w M z o x N S 4 4 M T Y 2 M z Q 3 W i I v P j x F b n R y e S B U e X B l P S J G a W x s Q 2 9 s d W 1 u V H l w Z X M i I F Z h b H V l P S J z Q X d N 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I 0 I C h Q Y W d l I D I x K S 9 B d X R v U m V t b 3 Z l Z E N v b H V t b n M x L n t D b 2 x 1 b W 4 x L D B 9 J n F 1 b 3 Q 7 L C Z x d W 9 0 O 1 N l Y 3 R p b 2 4 x L 1 R h Y m x l M D I 0 I C h Q Y W d l I D I x K S 9 B d X R v U m V t b 3 Z l Z E N v b H V t b n M x L n t D b 2 x 1 b W 4 y L D F 9 J n F 1 b 3 Q 7 L C Z x d W 9 0 O 1 N l Y 3 R p b 2 4 x L 1 R h Y m x l M D I 0 I C h Q Y W d l I D I x K S 9 B d X R v U m V t b 3 Z l Z E N v b H V t b n M x L n t D b 2 x 1 b W 4 z L D J 9 J n F 1 b 3 Q 7 L C Z x d W 9 0 O 1 N l Y 3 R p b 2 4 x L 1 R h Y m x l M D I 0 I C h Q Y W d l I D I x K S 9 B d X R v U m V t b 3 Z l Z E N v b H V t b n M x L n t D b 2 x 1 b W 4 0 L D N 9 J n F 1 b 3 Q 7 L C Z x d W 9 0 O 1 N l Y 3 R p b 2 4 x L 1 R h Y m x l M D I 0 I C h Q Y W d l I D I x K S 9 B d X R v U m V t b 3 Z l Z E N v b H V t b n M x L n t D b 2 x 1 b W 4 1 L D R 9 J n F 1 b 3 Q 7 L C Z x d W 9 0 O 1 N l Y 3 R p b 2 4 x L 1 R h Y m x l M D I 0 I C h Q Y W d l I D I x K S 9 B d X R v U m V t b 3 Z l Z E N v b H V t b n M x L n t D b 2 x 1 b W 4 2 L D V 9 J n F 1 b 3 Q 7 L C Z x d W 9 0 O 1 N l Y 3 R p b 2 4 x L 1 R h Y m x l M D I 0 I C h Q Y W d l I D I x K S 9 B d X R v U m V t b 3 Z l Z E N v b H V t b n M x L n t D b 2 x 1 b W 4 3 L D Z 9 J n F 1 b 3 Q 7 L C Z x d W 9 0 O 1 N l Y 3 R p b 2 4 x L 1 R h Y m x l M D I 0 I C h Q Y W d l I D I x K S 9 B d X R v U m V t b 3 Z l Z E N v b H V t b n M x L n t D b 2 x 1 b W 4 4 L D d 9 J n F 1 b 3 Q 7 L C Z x d W 9 0 O 1 N l Y 3 R p b 2 4 x L 1 R h Y m x l M D I 0 I C h Q Y W d l I D I x K S 9 B d X R v U m V t b 3 Z l Z E N v b H V t b n M x L n t D b 2 x 1 b W 4 5 L D h 9 J n F 1 b 3 Q 7 L C Z x d W 9 0 O 1 N l Y 3 R p b 2 4 x L 1 R h Y m x l M D I 0 I C h Q Y W d l I D I x K S 9 B d X R v U m V t b 3 Z l Z E N v b H V t b n M x L n t D b 2 x 1 b W 4 x M C w 5 f S Z x d W 9 0 O 1 0 s J n F 1 b 3 Q 7 Q 2 9 s d W 1 u Q 2 9 1 b n Q m c X V v d D s 6 M T A s J n F 1 b 3 Q 7 S 2 V 5 Q 2 9 s d W 1 u T m F t Z X M m c X V v d D s 6 W 1 0 s J n F 1 b 3 Q 7 Q 2 9 s d W 1 u S W R l b n R p d G l l c y Z x d W 9 0 O z p b J n F 1 b 3 Q 7 U 2 V j d G l v b j E v V G F i b G U w M j Q g K F B h Z 2 U g M j E p L 0 F 1 d G 9 S Z W 1 v d m V k Q 2 9 s d W 1 u c z E u e 0 N v b H V t b j E s M H 0 m c X V v d D s s J n F 1 b 3 Q 7 U 2 V j d G l v b j E v V G F i b G U w M j Q g K F B h Z 2 U g M j E p L 0 F 1 d G 9 S Z W 1 v d m V k Q 2 9 s d W 1 u c z E u e 0 N v b H V t b j I s M X 0 m c X V v d D s s J n F 1 b 3 Q 7 U 2 V j d G l v b j E v V G F i b G U w M j Q g K F B h Z 2 U g M j E p L 0 F 1 d G 9 S Z W 1 v d m V k Q 2 9 s d W 1 u c z E u e 0 N v b H V t b j M s M n 0 m c X V v d D s s J n F 1 b 3 Q 7 U 2 V j d G l v b j E v V G F i b G U w M j Q g K F B h Z 2 U g M j E p L 0 F 1 d G 9 S Z W 1 v d m V k Q 2 9 s d W 1 u c z E u e 0 N v b H V t b j Q s M 3 0 m c X V v d D s s J n F 1 b 3 Q 7 U 2 V j d G l v b j E v V G F i b G U w M j Q g K F B h Z 2 U g M j E p L 0 F 1 d G 9 S Z W 1 v d m V k Q 2 9 s d W 1 u c z E u e 0 N v b H V t b j U s N H 0 m c X V v d D s s J n F 1 b 3 Q 7 U 2 V j d G l v b j E v V G F i b G U w M j Q g K F B h Z 2 U g M j E p L 0 F 1 d G 9 S Z W 1 v d m V k Q 2 9 s d W 1 u c z E u e 0 N v b H V t b j Y s N X 0 m c X V v d D s s J n F 1 b 3 Q 7 U 2 V j d G l v b j E v V G F i b G U w M j Q g K F B h Z 2 U g M j E p L 0 F 1 d G 9 S Z W 1 v d m V k Q 2 9 s d W 1 u c z E u e 0 N v b H V t b j c s N n 0 m c X V v d D s s J n F 1 b 3 Q 7 U 2 V j d G l v b j E v V G F i b G U w M j Q g K F B h Z 2 U g M j E p L 0 F 1 d G 9 S Z W 1 v d m V k Q 2 9 s d W 1 u c z E u e 0 N v b H V t b j g s N 3 0 m c X V v d D s s J n F 1 b 3 Q 7 U 2 V j d G l v b j E v V G F i b G U w M j Q g K F B h Z 2 U g M j E p L 0 F 1 d G 9 S Z W 1 v d m V k Q 2 9 s d W 1 u c z E u e 0 N v b H V t b j k s O H 0 m c X V v d D s s J n F 1 b 3 Q 7 U 2 V j d G l v b j E v V G F i b G U w M j Q g K F B h Z 2 U g M j E p L 0 F 1 d G 9 S Z W 1 v d m V k Q 2 9 s d W 1 u c z E u e 0 N v b H V t b j E w 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y N S U y M C h Q Y W d l J T I w M j I p P C 9 J d G V t U G F 0 a D 4 8 L 0 l 0 Z W 1 M b 2 N h d G l v b j 4 8 U 3 R h Y m x l R W 5 0 c m l l c z 4 8 R W 5 0 c n k g V H l w Z T 0 i Q W R k Z W R U b 0 R h d G F N b 2 R l b C I g V m F s d W U 9 I m w w 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N S 0 w M S 0 y O V Q x M j o w N T o x O S 4 w N T I z M z g 5 W i I v P j x F b n R y e S B U e X B l P S J G a W x s Q 2 9 s d W 1 u V H l w Z X M i I F Z h b H V l P S J z Q X d N 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I 1 I C h Q Y W d l I D I y K S 9 B d X R v U m V t b 3 Z l Z E N v b H V t b n M x L n t D b 2 x 1 b W 4 x L D B 9 J n F 1 b 3 Q 7 L C Z x d W 9 0 O 1 N l Y 3 R p b 2 4 x L 1 R h Y m x l M D I 1 I C h Q Y W d l I D I y K S 9 B d X R v U m V t b 3 Z l Z E N v b H V t b n M x L n t D b 2 x 1 b W 4 y L D F 9 J n F 1 b 3 Q 7 L C Z x d W 9 0 O 1 N l Y 3 R p b 2 4 x L 1 R h Y m x l M D I 1 I C h Q Y W d l I D I y K S 9 B d X R v U m V t b 3 Z l Z E N v b H V t b n M x L n t D b 2 x 1 b W 4 z L D J 9 J n F 1 b 3 Q 7 L C Z x d W 9 0 O 1 N l Y 3 R p b 2 4 x L 1 R h Y m x l M D I 1 I C h Q Y W d l I D I y K S 9 B d X R v U m V t b 3 Z l Z E N v b H V t b n M x L n t D b 2 x 1 b W 4 0 L D N 9 J n F 1 b 3 Q 7 L C Z x d W 9 0 O 1 N l Y 3 R p b 2 4 x L 1 R h Y m x l M D I 1 I C h Q Y W d l I D I y K S 9 B d X R v U m V t b 3 Z l Z E N v b H V t b n M x L n t D b 2 x 1 b W 4 1 L D R 9 J n F 1 b 3 Q 7 L C Z x d W 9 0 O 1 N l Y 3 R p b 2 4 x L 1 R h Y m x l M D I 1 I C h Q Y W d l I D I y K S 9 B d X R v U m V t b 3 Z l Z E N v b H V t b n M x L n t D b 2 x 1 b W 4 2 L D V 9 J n F 1 b 3 Q 7 L C Z x d W 9 0 O 1 N l Y 3 R p b 2 4 x L 1 R h Y m x l M D I 1 I C h Q Y W d l I D I y K S 9 B d X R v U m V t b 3 Z l Z E N v b H V t b n M x L n t D b 2 x 1 b W 4 3 L D Z 9 J n F 1 b 3 Q 7 L C Z x d W 9 0 O 1 N l Y 3 R p b 2 4 x L 1 R h Y m x l M D I 1 I C h Q Y W d l I D I y K S 9 B d X R v U m V t b 3 Z l Z E N v b H V t b n M x L n t D b 2 x 1 b W 4 4 L D d 9 J n F 1 b 3 Q 7 L C Z x d W 9 0 O 1 N l Y 3 R p b 2 4 x L 1 R h Y m x l M D I 1 I C h Q Y W d l I D I y K S 9 B d X R v U m V t b 3 Z l Z E N v b H V t b n M x L n t D b 2 x 1 b W 4 5 L D h 9 J n F 1 b 3 Q 7 L C Z x d W 9 0 O 1 N l Y 3 R p b 2 4 x L 1 R h Y m x l M D I 1 I C h Q Y W d l I D I y K S 9 B d X R v U m V t b 3 Z l Z E N v b H V t b n M x L n t D b 2 x 1 b W 4 x M C w 5 f S Z x d W 9 0 O 1 0 s J n F 1 b 3 Q 7 Q 2 9 s d W 1 u Q 2 9 1 b n Q m c X V v d D s 6 M T A s J n F 1 b 3 Q 7 S 2 V 5 Q 2 9 s d W 1 u T m F t Z X M m c X V v d D s 6 W 1 0 s J n F 1 b 3 Q 7 Q 2 9 s d W 1 u S W R l b n R p d G l l c y Z x d W 9 0 O z p b J n F 1 b 3 Q 7 U 2 V j d G l v b j E v V G F i b G U w M j U g K F B h Z 2 U g M j I p L 0 F 1 d G 9 S Z W 1 v d m V k Q 2 9 s d W 1 u c z E u e 0 N v b H V t b j E s M H 0 m c X V v d D s s J n F 1 b 3 Q 7 U 2 V j d G l v b j E v V G F i b G U w M j U g K F B h Z 2 U g M j I p L 0 F 1 d G 9 S Z W 1 v d m V k Q 2 9 s d W 1 u c z E u e 0 N v b H V t b j I s M X 0 m c X V v d D s s J n F 1 b 3 Q 7 U 2 V j d G l v b j E v V G F i b G U w M j U g K F B h Z 2 U g M j I p L 0 F 1 d G 9 S Z W 1 v d m V k Q 2 9 s d W 1 u c z E u e 0 N v b H V t b j M s M n 0 m c X V v d D s s J n F 1 b 3 Q 7 U 2 V j d G l v b j E v V G F i b G U w M j U g K F B h Z 2 U g M j I p L 0 F 1 d G 9 S Z W 1 v d m V k Q 2 9 s d W 1 u c z E u e 0 N v b H V t b j Q s M 3 0 m c X V v d D s s J n F 1 b 3 Q 7 U 2 V j d G l v b j E v V G F i b G U w M j U g K F B h Z 2 U g M j I p L 0 F 1 d G 9 S Z W 1 v d m V k Q 2 9 s d W 1 u c z E u e 0 N v b H V t b j U s N H 0 m c X V v d D s s J n F 1 b 3 Q 7 U 2 V j d G l v b j E v V G F i b G U w M j U g K F B h Z 2 U g M j I p L 0 F 1 d G 9 S Z W 1 v d m V k Q 2 9 s d W 1 u c z E u e 0 N v b H V t b j Y s N X 0 m c X V v d D s s J n F 1 b 3 Q 7 U 2 V j d G l v b j E v V G F i b G U w M j U g K F B h Z 2 U g M j I p L 0 F 1 d G 9 S Z W 1 v d m V k Q 2 9 s d W 1 u c z E u e 0 N v b H V t b j c s N n 0 m c X V v d D s s J n F 1 b 3 Q 7 U 2 V j d G l v b j E v V G F i b G U w M j U g K F B h Z 2 U g M j I p L 0 F 1 d G 9 S Z W 1 v d m V k Q 2 9 s d W 1 u c z E u e 0 N v b H V t b j g s N 3 0 m c X V v d D s s J n F 1 b 3 Q 7 U 2 V j d G l v b j E v V G F i b G U w M j U g K F B h Z 2 U g M j I p L 0 F 1 d G 9 S Z W 1 v d m V k Q 2 9 s d W 1 u c z E u e 0 N v b H V t b j k s O H 0 m c X V v d D s s J n F 1 b 3 Q 7 U 2 V j d G l v b j E v V G F i b G U w M j U g K F B h Z 2 U g M j I p L 0 F 1 d G 9 S Z W 1 v d m V k Q 2 9 s d W 1 u c z E u e 0 N v b H V t b j E w 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y N i U y M C h Q Y W d l J T I w M j M p P C 9 J d G V t U G F 0 a D 4 8 L 0 l 0 Z W 1 M b 2 N h d G l v b j 4 8 U 3 R h Y m x l R W 5 0 c m l l c z 4 8 R W 5 0 c n k g V H l w Z T 0 i Q W R k Z W R U b 0 R h d G F N b 2 R l b C I g V m F s d W U 9 I m w w I i 8 + P E V u d H J 5 I F R 5 c G U 9 I k J 1 Z m Z l c k 5 l e H R S Z W Z y Z X N o I i B W Y W x 1 Z T 0 i b D E i L z 4 8 R W 5 0 c n k g V H l w Z T 0 i R m l s b E N v d W 5 0 I i B W Y W x 1 Z T 0 i b D E x I i 8 + P E V u d H J 5 I F R 5 c G U 9 I k Z p b G x F b m F i b G V k I i B W Y W x 1 Z T 0 i b D A i L z 4 8 R W 5 0 c n k g V H l w Z T 0 i R m l s b E V y c m 9 y Q 2 9 k Z S I g V m F s d W U 9 I n N V b m t u b 3 d u I i 8 + P E V u d H J 5 I F R 5 c G U 9 I k Z p b G x F c n J v c k N v d W 5 0 I i B W Y W x 1 Z T 0 i b D A i L z 4 8 R W 5 0 c n k g V H l w Z T 0 i R m l s b E x h c 3 R V c G R h d G V k I i B W Y W x 1 Z T 0 i Z D I w M j U t M D E t M j l U M T I 6 M D c 6 M D c u M j I z M D Y 5 O F o i L z 4 8 R W 5 0 c n k g V H l w Z T 0 i R m l s b E N v b H V t b l R 5 c G V z I i B W Y W x 1 Z T 0 i c 0 F 3 W U d C Z 1 V F Q m d Z R U 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E w L C Z x d W 9 0 O 2 t l e U N v b H V t b k 5 h b W V z J n F 1 b 3 Q 7 O l t d L C Z x d W 9 0 O 3 F 1 Z X J 5 U m V s Y X R p b 2 5 z a G l w c y Z x d W 9 0 O z p b X S w m c X V v d D t j b 2 x 1 b W 5 J Z G V u d G l 0 a W V z J n F 1 b 3 Q 7 O l s m c X V v d D t T Z W N 0 a W 9 u M S 9 U Y W J s Z T A y N i A o U G F n Z S A y M y k v Q X V 0 b 1 J l b W 9 2 Z W R D b 2 x 1 b W 5 z M S 5 7 Q 2 9 s d W 1 u M S w w f S Z x d W 9 0 O y w m c X V v d D t T Z W N 0 a W 9 u M S 9 U Y W J s Z T A y N i A o U G F n Z S A y M y k v Q X V 0 b 1 J l b W 9 2 Z W R D b 2 x 1 b W 5 z M S 5 7 Q 2 9 s d W 1 u M i w x f S Z x d W 9 0 O y w m c X V v d D t T Z W N 0 a W 9 u M S 9 U Y W J s Z T A y N i A o U G F n Z S A y M y k v Q X V 0 b 1 J l b W 9 2 Z W R D b 2 x 1 b W 5 z M S 5 7 Q 2 9 s d W 1 u M y w y f S Z x d W 9 0 O y w m c X V v d D t T Z W N 0 a W 9 u M S 9 U Y W J s Z T A y N i A o U G F n Z S A y M y k v Q X V 0 b 1 J l b W 9 2 Z W R D b 2 x 1 b W 5 z M S 5 7 Q 2 9 s d W 1 u N C w z f S Z x d W 9 0 O y w m c X V v d D t T Z W N 0 a W 9 u M S 9 U Y W J s Z T A y N i A o U G F n Z S A y M y k v Q X V 0 b 1 J l b W 9 2 Z W R D b 2 x 1 b W 5 z M S 5 7 Q 2 9 s d W 1 u N S w 0 f S Z x d W 9 0 O y w m c X V v d D t T Z W N 0 a W 9 u M S 9 U Y W J s Z T A y N i A o U G F n Z S A y M y k v Q X V 0 b 1 J l b W 9 2 Z W R D b 2 x 1 b W 5 z M S 5 7 Q 2 9 s d W 1 u N i w 1 f S Z x d W 9 0 O y w m c X V v d D t T Z W N 0 a W 9 u M S 9 U Y W J s Z T A y N i A o U G F n Z S A y M y k v Q X V 0 b 1 J l b W 9 2 Z W R D b 2 x 1 b W 5 z M S 5 7 Q 2 9 s d W 1 u N y w 2 f S Z x d W 9 0 O y w m c X V v d D t T Z W N 0 a W 9 u M S 9 U Y W J s Z T A y N i A o U G F n Z S A y M y k v Q X V 0 b 1 J l b W 9 2 Z W R D b 2 x 1 b W 5 z M S 5 7 Q 2 9 s d W 1 u O C w 3 f S Z x d W 9 0 O y w m c X V v d D t T Z W N 0 a W 9 u M S 9 U Y W J s Z T A y N i A o U G F n Z S A y M y k v Q X V 0 b 1 J l b W 9 2 Z W R D b 2 x 1 b W 5 z M S 5 7 Q 2 9 s d W 1 u O S w 4 f S Z x d W 9 0 O y w m c X V v d D t T Z W N 0 a W 9 u M S 9 U Y W J s Z T A y N i A o U G F n Z S A y M y k v Q X V 0 b 1 J l b W 9 2 Z W R D b 2 x 1 b W 5 z M S 5 7 Q 2 9 s d W 1 u M T A s O X 0 m c X V v d D t d L C Z x d W 9 0 O 0 N v b H V t b k N v d W 5 0 J n F 1 b 3 Q 7 O j E w L C Z x d W 9 0 O 0 t l e U N v b H V t b k 5 h b W V z J n F 1 b 3 Q 7 O l t d L C Z x d W 9 0 O 0 N v b H V t b k l k Z W 5 0 a X R p Z X M m c X V v d D s 6 W y Z x d W 9 0 O 1 N l Y 3 R p b 2 4 x L 1 R h Y m x l M D I 2 I C h Q Y W d l I D I z K S 9 B d X R v U m V t b 3 Z l Z E N v b H V t b n M x L n t D b 2 x 1 b W 4 x L D B 9 J n F 1 b 3 Q 7 L C Z x d W 9 0 O 1 N l Y 3 R p b 2 4 x L 1 R h Y m x l M D I 2 I C h Q Y W d l I D I z K S 9 B d X R v U m V t b 3 Z l Z E N v b H V t b n M x L n t D b 2 x 1 b W 4 y L D F 9 J n F 1 b 3 Q 7 L C Z x d W 9 0 O 1 N l Y 3 R p b 2 4 x L 1 R h Y m x l M D I 2 I C h Q Y W d l I D I z K S 9 B d X R v U m V t b 3 Z l Z E N v b H V t b n M x L n t D b 2 x 1 b W 4 z L D J 9 J n F 1 b 3 Q 7 L C Z x d W 9 0 O 1 N l Y 3 R p b 2 4 x L 1 R h Y m x l M D I 2 I C h Q Y W d l I D I z K S 9 B d X R v U m V t b 3 Z l Z E N v b H V t b n M x L n t D b 2 x 1 b W 4 0 L D N 9 J n F 1 b 3 Q 7 L C Z x d W 9 0 O 1 N l Y 3 R p b 2 4 x L 1 R h Y m x l M D I 2 I C h Q Y W d l I D I z K S 9 B d X R v U m V t b 3 Z l Z E N v b H V t b n M x L n t D b 2 x 1 b W 4 1 L D R 9 J n F 1 b 3 Q 7 L C Z x d W 9 0 O 1 N l Y 3 R p b 2 4 x L 1 R h Y m x l M D I 2 I C h Q Y W d l I D I z K S 9 B d X R v U m V t b 3 Z l Z E N v b H V t b n M x L n t D b 2 x 1 b W 4 2 L D V 9 J n F 1 b 3 Q 7 L C Z x d W 9 0 O 1 N l Y 3 R p b 2 4 x L 1 R h Y m x l M D I 2 I C h Q Y W d l I D I z K S 9 B d X R v U m V t b 3 Z l Z E N v b H V t b n M x L n t D b 2 x 1 b W 4 3 L D Z 9 J n F 1 b 3 Q 7 L C Z x d W 9 0 O 1 N l Y 3 R p b 2 4 x L 1 R h Y m x l M D I 2 I C h Q Y W d l I D I z K S 9 B d X R v U m V t b 3 Z l Z E N v b H V t b n M x L n t D b 2 x 1 b W 4 4 L D d 9 J n F 1 b 3 Q 7 L C Z x d W 9 0 O 1 N l Y 3 R p b 2 4 x L 1 R h Y m x l M D I 2 I C h Q Y W d l I D I z K S 9 B d X R v U m V t b 3 Z l Z E N v b H V t b n M x L n t D b 2 x 1 b W 4 5 L D h 9 J n F 1 b 3 Q 7 L C Z x d W 9 0 O 1 N l Y 3 R p b 2 4 x L 1 R h Y m x l M D I 2 I C h Q Y W d l I D I z K S 9 B d X R v U m V t b 3 Z l Z E N v b H V t b n M x L n t D b 2 x 1 b W 4 x M C w 5 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j c l M j A o U G F n Z S U y M D I 0 K T w v S X R l b V B h d G g + P C 9 J d G V t T G 9 j Y X R p b 2 4 + P F N 0 Y W J s Z U V u d H J p Z X M + P E V u d H J 5 I F R 5 c G U 9 I k F k Z G V k V G 9 E Y X R h T W 9 k Z W w i I F Z h b H V l P S J s M C I v P j x F b n R y e S B U e X B l P S J C d W Z m Z X J O Z X h 0 U m V m c m V z a C I g V m F s d W U 9 I m w x I i 8 + P E V u d H J 5 I F R 5 c G U 9 I k Z p b G x D b 3 V u d C I g V m F s d W U 9 I m w x M C I v P j x F b n R y e S B U e X B l P S J G a W x s R W 5 h Y m x l Z C I g V m F s d W U 9 I m w w I i 8 + P E V u d H J 5 I F R 5 c G U 9 I k Z p b G x F c n J v c k N v Z G U i I F Z h b H V l P S J z V W 5 r b m 9 3 b i I v P j x F b n R y e S B U e X B l P S J G a W x s R X J y b 3 J D b 3 V u d C I g V m F s d W U 9 I m w w I i 8 + P E V u d H J 5 I F R 5 c G U 9 I k Z p b G x M Y X N 0 V X B k Y X R l Z C I g V m F s d W U 9 I m Q y M D I 1 L T A x L T I 5 V D E y O j E x O j I 5 L j U 3 M z I 1 O T R a I i 8 + P E V u d H J 5 I F R 5 c G U 9 I k Z p b G x D b 2 x 1 b W 5 U e X B l c y I g V m F s d W U 9 I n N B d 0 1 H Q m d V R U J n W U d 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j c g K F B h Z 2 U g M j Q p L 0 F 1 d G 9 S Z W 1 v d m V k Q 2 9 s d W 1 u c z E u e 0 N v b H V t b j E s M H 0 m c X V v d D s s J n F 1 b 3 Q 7 U 2 V j d G l v b j E v V G F i b G U w M j c g K F B h Z 2 U g M j Q p L 0 F 1 d G 9 S Z W 1 v d m V k Q 2 9 s d W 1 u c z E u e 0 N v b H V t b j I s M X 0 m c X V v d D s s J n F 1 b 3 Q 7 U 2 V j d G l v b j E v V G F i b G U w M j c g K F B h Z 2 U g M j Q p L 0 F 1 d G 9 S Z W 1 v d m V k Q 2 9 s d W 1 u c z E u e 0 N v b H V t b j M s M n 0 m c X V v d D s s J n F 1 b 3 Q 7 U 2 V j d G l v b j E v V G F i b G U w M j c g K F B h Z 2 U g M j Q p L 0 F 1 d G 9 S Z W 1 v d m V k Q 2 9 s d W 1 u c z E u e 0 N v b H V t b j Q s M 3 0 m c X V v d D s s J n F 1 b 3 Q 7 U 2 V j d G l v b j E v V G F i b G U w M j c g K F B h Z 2 U g M j Q p L 0 F 1 d G 9 S Z W 1 v d m V k Q 2 9 s d W 1 u c z E u e 0 N v b H V t b j U s N H 0 m c X V v d D s s J n F 1 b 3 Q 7 U 2 V j d G l v b j E v V G F i b G U w M j c g K F B h Z 2 U g M j Q p L 0 F 1 d G 9 S Z W 1 v d m V k Q 2 9 s d W 1 u c z E u e 0 N v b H V t b j Y s N X 0 m c X V v d D s s J n F 1 b 3 Q 7 U 2 V j d G l v b j E v V G F i b G U w M j c g K F B h Z 2 U g M j Q p L 0 F 1 d G 9 S Z W 1 v d m V k Q 2 9 s d W 1 u c z E u e 0 N v b H V t b j c s N n 0 m c X V v d D s s J n F 1 b 3 Q 7 U 2 V j d G l v b j E v V G F i b G U w M j c g K F B h Z 2 U g M j Q p L 0 F 1 d G 9 S Z W 1 v d m V k Q 2 9 s d W 1 u c z E u e 0 N v b H V t b j g s N 3 0 m c X V v d D s s J n F 1 b 3 Q 7 U 2 V j d G l v b j E v V G F i b G U w M j c g K F B h Z 2 U g M j Q p L 0 F 1 d G 9 S Z W 1 v d m V k Q 2 9 s d W 1 u c z E u e 0 N v b H V t b j k s O H 0 m c X V v d D s s J n F 1 b 3 Q 7 U 2 V j d G l v b j E v V G F i b G U w M j c g K F B h Z 2 U g M j Q p L 0 F 1 d G 9 S Z W 1 v d m V k Q 2 9 s d W 1 u c z E u e 0 N v b H V t b j E w L D l 9 J n F 1 b 3 Q 7 X S w m c X V v d D t D b 2 x 1 b W 5 D b 3 V u d C Z x d W 9 0 O z o x M C w m c X V v d D t L Z X l D b 2 x 1 b W 5 O Y W 1 l c y Z x d W 9 0 O z p b X S w m c X V v d D t D b 2 x 1 b W 5 J Z G V u d G l 0 a W V z J n F 1 b 3 Q 7 O l s m c X V v d D t T Z W N 0 a W 9 u M S 9 U Y W J s Z T A y N y A o U G F n Z S A y N C k v Q X V 0 b 1 J l b W 9 2 Z W R D b 2 x 1 b W 5 z M S 5 7 Q 2 9 s d W 1 u M S w w f S Z x d W 9 0 O y w m c X V v d D t T Z W N 0 a W 9 u M S 9 U Y W J s Z T A y N y A o U G F n Z S A y N C k v Q X V 0 b 1 J l b W 9 2 Z W R D b 2 x 1 b W 5 z M S 5 7 Q 2 9 s d W 1 u M i w x f S Z x d W 9 0 O y w m c X V v d D t T Z W N 0 a W 9 u M S 9 U Y W J s Z T A y N y A o U G F n Z S A y N C k v Q X V 0 b 1 J l b W 9 2 Z W R D b 2 x 1 b W 5 z M S 5 7 Q 2 9 s d W 1 u M y w y f S Z x d W 9 0 O y w m c X V v d D t T Z W N 0 a W 9 u M S 9 U Y W J s Z T A y N y A o U G F n Z S A y N C k v Q X V 0 b 1 J l b W 9 2 Z W R D b 2 x 1 b W 5 z M S 5 7 Q 2 9 s d W 1 u N C w z f S Z x d W 9 0 O y w m c X V v d D t T Z W N 0 a W 9 u M S 9 U Y W J s Z T A y N y A o U G F n Z S A y N C k v Q X V 0 b 1 J l b W 9 2 Z W R D b 2 x 1 b W 5 z M S 5 7 Q 2 9 s d W 1 u N S w 0 f S Z x d W 9 0 O y w m c X V v d D t T Z W N 0 a W 9 u M S 9 U Y W J s Z T A y N y A o U G F n Z S A y N C k v Q X V 0 b 1 J l b W 9 2 Z W R D b 2 x 1 b W 5 z M S 5 7 Q 2 9 s d W 1 u N i w 1 f S Z x d W 9 0 O y w m c X V v d D t T Z W N 0 a W 9 u M S 9 U Y W J s Z T A y N y A o U G F n Z S A y N C k v Q X V 0 b 1 J l b W 9 2 Z W R D b 2 x 1 b W 5 z M S 5 7 Q 2 9 s d W 1 u N y w 2 f S Z x d W 9 0 O y w m c X V v d D t T Z W N 0 a W 9 u M S 9 U Y W J s Z T A y N y A o U G F n Z S A y N C k v Q X V 0 b 1 J l b W 9 2 Z W R D b 2 x 1 b W 5 z M S 5 7 Q 2 9 s d W 1 u O C w 3 f S Z x d W 9 0 O y w m c X V v d D t T Z W N 0 a W 9 u M S 9 U Y W J s Z T A y N y A o U G F n Z S A y N C k v Q X V 0 b 1 J l b W 9 2 Z W R D b 2 x 1 b W 5 z M S 5 7 Q 2 9 s d W 1 u O S w 4 f S Z x d W 9 0 O y w m c X V v d D t T Z W N 0 a W 9 u M S 9 U Y W J s Z T A y N y A o U G F n Z S A y N C k v Q X V 0 b 1 J l b W 9 2 Z W R D b 2 x 1 b W 5 z M S 5 7 Q 2 9 s d W 1 u M T A s 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I 4 J T I w K F B h Z 2 U l M j A y N S k 8 L 0 l 0 Z W 1 Q Y X R o P j w v S X R l b U x v Y 2 F 0 a W 9 u P j x T d G F i b G V F b n R y a W V z P j x F b n R y e S B U e X B l P S J B Z G R l Z F R v R G F 0 Y U 1 v Z G V s I i B W Y W x 1 Z T 0 i b D A i L z 4 8 R W 5 0 c n k g V H l w Z T 0 i Q n V m Z m V y T m V 4 d F J l Z n J l c 2 g i I F Z h b H V l P S J s M S I v P j x F b n R y e S B U e X B l P S J G a W x s Q 2 9 1 b n Q i I F Z h b H V l P S J s N i I v P j x F b n R y e S B U e X B l P S J G a W x s R W 5 h Y m x l Z C I g V m F s d W U 9 I m w w I i 8 + P E V u d H J 5 I F R 5 c G U 9 I k Z p b G x F c n J v c k N v Z G U i I F Z h b H V l P S J z V W 5 r b m 9 3 b i I v P j x F b n R y e S B U e X B l P S J G a W x s R X J y b 3 J D b 3 V u d C I g V m F s d W U 9 I m w w I i 8 + P E V u d H J 5 I F R 5 c G U 9 I k Z p b G x M Y X N 0 V X B k Y X R l Z C I g V m F s d W U 9 I m Q y M D I 1 L T A x L T I 5 V D E y O j E z O j U 3 L j Y 2 M D A 3 N T h a I i 8 + P E V u d H J 5 I F R 5 c G U 9 I k Z p b G x D b 2 x 1 b W 5 U e X B l c y I g V m F s d W U 9 I n N B d 0 1 H Q m d V R U J n W U V 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j g g K F B h Z 2 U g M j U p L 0 F 1 d G 9 S Z W 1 v d m V k Q 2 9 s d W 1 u c z E u e 0 N v b H V t b j E s M H 0 m c X V v d D s s J n F 1 b 3 Q 7 U 2 V j d G l v b j E v V G F i b G U w M j g g K F B h Z 2 U g M j U p L 0 F 1 d G 9 S Z W 1 v d m V k Q 2 9 s d W 1 u c z E u e 0 N v b H V t b j I s M X 0 m c X V v d D s s J n F 1 b 3 Q 7 U 2 V j d G l v b j E v V G F i b G U w M j g g K F B h Z 2 U g M j U p L 0 F 1 d G 9 S Z W 1 v d m V k Q 2 9 s d W 1 u c z E u e 0 N v b H V t b j M s M n 0 m c X V v d D s s J n F 1 b 3 Q 7 U 2 V j d G l v b j E v V G F i b G U w M j g g K F B h Z 2 U g M j U p L 0 F 1 d G 9 S Z W 1 v d m V k Q 2 9 s d W 1 u c z E u e 0 N v b H V t b j Q s M 3 0 m c X V v d D s s J n F 1 b 3 Q 7 U 2 V j d G l v b j E v V G F i b G U w M j g g K F B h Z 2 U g M j U p L 0 F 1 d G 9 S Z W 1 v d m V k Q 2 9 s d W 1 u c z E u e 0 N v b H V t b j U s N H 0 m c X V v d D s s J n F 1 b 3 Q 7 U 2 V j d G l v b j E v V G F i b G U w M j g g K F B h Z 2 U g M j U p L 0 F 1 d G 9 S Z W 1 v d m V k Q 2 9 s d W 1 u c z E u e 0 N v b H V t b j Y s N X 0 m c X V v d D s s J n F 1 b 3 Q 7 U 2 V j d G l v b j E v V G F i b G U w M j g g K F B h Z 2 U g M j U p L 0 F 1 d G 9 S Z W 1 v d m V k Q 2 9 s d W 1 u c z E u e 0 N v b H V t b j c s N n 0 m c X V v d D s s J n F 1 b 3 Q 7 U 2 V j d G l v b j E v V G F i b G U w M j g g K F B h Z 2 U g M j U p L 0 F 1 d G 9 S Z W 1 v d m V k Q 2 9 s d W 1 u c z E u e 0 N v b H V t b j g s N 3 0 m c X V v d D s s J n F 1 b 3 Q 7 U 2 V j d G l v b j E v V G F i b G U w M j g g K F B h Z 2 U g M j U p L 0 F 1 d G 9 S Z W 1 v d m V k Q 2 9 s d W 1 u c z E u e 0 N v b H V t b j k s O H 0 m c X V v d D s s J n F 1 b 3 Q 7 U 2 V j d G l v b j E v V G F i b G U w M j g g K F B h Z 2 U g M j U p L 0 F 1 d G 9 S Z W 1 v d m V k Q 2 9 s d W 1 u c z E u e 0 N v b H V t b j E w L D l 9 J n F 1 b 3 Q 7 X S w m c X V v d D t D b 2 x 1 b W 5 D b 3 V u d C Z x d W 9 0 O z o x M C w m c X V v d D t L Z X l D b 2 x 1 b W 5 O Y W 1 l c y Z x d W 9 0 O z p b X S w m c X V v d D t D b 2 x 1 b W 5 J Z G V u d G l 0 a W V z J n F 1 b 3 Q 7 O l s m c X V v d D t T Z W N 0 a W 9 u M S 9 U Y W J s Z T A y O C A o U G F n Z S A y N S k v Q X V 0 b 1 J l b W 9 2 Z W R D b 2 x 1 b W 5 z M S 5 7 Q 2 9 s d W 1 u M S w w f S Z x d W 9 0 O y w m c X V v d D t T Z W N 0 a W 9 u M S 9 U Y W J s Z T A y O C A o U G F n Z S A y N S k v Q X V 0 b 1 J l b W 9 2 Z W R D b 2 x 1 b W 5 z M S 5 7 Q 2 9 s d W 1 u M i w x f S Z x d W 9 0 O y w m c X V v d D t T Z W N 0 a W 9 u M S 9 U Y W J s Z T A y O C A o U G F n Z S A y N S k v Q X V 0 b 1 J l b W 9 2 Z W R D b 2 x 1 b W 5 z M S 5 7 Q 2 9 s d W 1 u M y w y f S Z x d W 9 0 O y w m c X V v d D t T Z W N 0 a W 9 u M S 9 U Y W J s Z T A y O C A o U G F n Z S A y N S k v Q X V 0 b 1 J l b W 9 2 Z W R D b 2 x 1 b W 5 z M S 5 7 Q 2 9 s d W 1 u N C w z f S Z x d W 9 0 O y w m c X V v d D t T Z W N 0 a W 9 u M S 9 U Y W J s Z T A y O C A o U G F n Z S A y N S k v Q X V 0 b 1 J l b W 9 2 Z W R D b 2 x 1 b W 5 z M S 5 7 Q 2 9 s d W 1 u N S w 0 f S Z x d W 9 0 O y w m c X V v d D t T Z W N 0 a W 9 u M S 9 U Y W J s Z T A y O C A o U G F n Z S A y N S k v Q X V 0 b 1 J l b W 9 2 Z W R D b 2 x 1 b W 5 z M S 5 7 Q 2 9 s d W 1 u N i w 1 f S Z x d W 9 0 O y w m c X V v d D t T Z W N 0 a W 9 u M S 9 U Y W J s Z T A y O C A o U G F n Z S A y N S k v Q X V 0 b 1 J l b W 9 2 Z W R D b 2 x 1 b W 5 z M S 5 7 Q 2 9 s d W 1 u N y w 2 f S Z x d W 9 0 O y w m c X V v d D t T Z W N 0 a W 9 u M S 9 U Y W J s Z T A y O C A o U G F n Z S A y N S k v Q X V 0 b 1 J l b W 9 2 Z W R D b 2 x 1 b W 5 z M S 5 7 Q 2 9 s d W 1 u O C w 3 f S Z x d W 9 0 O y w m c X V v d D t T Z W N 0 a W 9 u M S 9 U Y W J s Z T A y O C A o U G F n Z S A y N S k v Q X V 0 b 1 J l b W 9 2 Z W R D b 2 x 1 b W 5 z M S 5 7 Q 2 9 s d W 1 u O S w 4 f S Z x d W 9 0 O y w m c X V v d D t T Z W N 0 a W 9 u M S 9 U Y W J s Z T A y O C A o U G F n Z S A y N S k v Q X V 0 b 1 J l b W 9 2 Z W R D b 2 x 1 b W 5 z M S 5 7 Q 2 9 s d W 1 u M T A s 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I 5 J T I w K F B h Z 2 U l M j A y N i k 8 L 0 l 0 Z W 1 Q Y X R o P j w v S X R l b U x v Y 2 F 0 a W 9 u P j x T d G F i b G V F b n R y a W V z P j x F b n R y e S B U e X B l P S J B Z G R l Z F R v R G F 0 Y U 1 v Z G V s I i B W Y W x 1 Z T 0 i b D A 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1 L T A x L T I 5 V D E y O j E 1 O j M 2 L j I 2 M j U 1 N T F a I i 8 + P E V u d H J 5 I F R 5 c G U 9 I k Z p b G x D b 2 x 1 b W 5 U e X B l c y I g V m F s d W U 9 I n N B d 0 1 H Q m d V R U J n W U V 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j k g K F B h Z 2 U g M j Y p L 0 F 1 d G 9 S Z W 1 v d m V k Q 2 9 s d W 1 u c z E u e 0 N v b H V t b j E s M H 0 m c X V v d D s s J n F 1 b 3 Q 7 U 2 V j d G l v b j E v V G F i b G U w M j k g K F B h Z 2 U g M j Y p L 0 F 1 d G 9 S Z W 1 v d m V k Q 2 9 s d W 1 u c z E u e 0 N v b H V t b j I s M X 0 m c X V v d D s s J n F 1 b 3 Q 7 U 2 V j d G l v b j E v V G F i b G U w M j k g K F B h Z 2 U g M j Y p L 0 F 1 d G 9 S Z W 1 v d m V k Q 2 9 s d W 1 u c z E u e 0 N v b H V t b j M s M n 0 m c X V v d D s s J n F 1 b 3 Q 7 U 2 V j d G l v b j E v V G F i b G U w M j k g K F B h Z 2 U g M j Y p L 0 F 1 d G 9 S Z W 1 v d m V k Q 2 9 s d W 1 u c z E u e 0 N v b H V t b j Q s M 3 0 m c X V v d D s s J n F 1 b 3 Q 7 U 2 V j d G l v b j E v V G F i b G U w M j k g K F B h Z 2 U g M j Y p L 0 F 1 d G 9 S Z W 1 v d m V k Q 2 9 s d W 1 u c z E u e 0 N v b H V t b j U s N H 0 m c X V v d D s s J n F 1 b 3 Q 7 U 2 V j d G l v b j E v V G F i b G U w M j k g K F B h Z 2 U g M j Y p L 0 F 1 d G 9 S Z W 1 v d m V k Q 2 9 s d W 1 u c z E u e 0 N v b H V t b j Y s N X 0 m c X V v d D s s J n F 1 b 3 Q 7 U 2 V j d G l v b j E v V G F i b G U w M j k g K F B h Z 2 U g M j Y p L 0 F 1 d G 9 S Z W 1 v d m V k Q 2 9 s d W 1 u c z E u e 0 N v b H V t b j c s N n 0 m c X V v d D s s J n F 1 b 3 Q 7 U 2 V j d G l v b j E v V G F i b G U w M j k g K F B h Z 2 U g M j Y p L 0 F 1 d G 9 S Z W 1 v d m V k Q 2 9 s d W 1 u c z E u e 0 N v b H V t b j g s N 3 0 m c X V v d D s s J n F 1 b 3 Q 7 U 2 V j d G l v b j E v V G F i b G U w M j k g K F B h Z 2 U g M j Y p L 0 F 1 d G 9 S Z W 1 v d m V k Q 2 9 s d W 1 u c z E u e 0 N v b H V t b j k s O H 0 m c X V v d D s s J n F 1 b 3 Q 7 U 2 V j d G l v b j E v V G F i b G U w M j k g K F B h Z 2 U g M j Y p L 0 F 1 d G 9 S Z W 1 v d m V k Q 2 9 s d W 1 u c z E u e 0 N v b H V t b j E w L D l 9 J n F 1 b 3 Q 7 X S w m c X V v d D t D b 2 x 1 b W 5 D b 3 V u d C Z x d W 9 0 O z o x M C w m c X V v d D t L Z X l D b 2 x 1 b W 5 O Y W 1 l c y Z x d W 9 0 O z p b X S w m c X V v d D t D b 2 x 1 b W 5 J Z G V u d G l 0 a W V z J n F 1 b 3 Q 7 O l s m c X V v d D t T Z W N 0 a W 9 u M S 9 U Y W J s Z T A y O S A o U G F n Z S A y N i k v Q X V 0 b 1 J l b W 9 2 Z W R D b 2 x 1 b W 5 z M S 5 7 Q 2 9 s d W 1 u M S w w f S Z x d W 9 0 O y w m c X V v d D t T Z W N 0 a W 9 u M S 9 U Y W J s Z T A y O S A o U G F n Z S A y N i k v Q X V 0 b 1 J l b W 9 2 Z W R D b 2 x 1 b W 5 z M S 5 7 Q 2 9 s d W 1 u M i w x f S Z x d W 9 0 O y w m c X V v d D t T Z W N 0 a W 9 u M S 9 U Y W J s Z T A y O S A o U G F n Z S A y N i k v Q X V 0 b 1 J l b W 9 2 Z W R D b 2 x 1 b W 5 z M S 5 7 Q 2 9 s d W 1 u M y w y f S Z x d W 9 0 O y w m c X V v d D t T Z W N 0 a W 9 u M S 9 U Y W J s Z T A y O S A o U G F n Z S A y N i k v Q X V 0 b 1 J l b W 9 2 Z W R D b 2 x 1 b W 5 z M S 5 7 Q 2 9 s d W 1 u N C w z f S Z x d W 9 0 O y w m c X V v d D t T Z W N 0 a W 9 u M S 9 U Y W J s Z T A y O S A o U G F n Z S A y N i k v Q X V 0 b 1 J l b W 9 2 Z W R D b 2 x 1 b W 5 z M S 5 7 Q 2 9 s d W 1 u N S w 0 f S Z x d W 9 0 O y w m c X V v d D t T Z W N 0 a W 9 u M S 9 U Y W J s Z T A y O S A o U G F n Z S A y N i k v Q X V 0 b 1 J l b W 9 2 Z W R D b 2 x 1 b W 5 z M S 5 7 Q 2 9 s d W 1 u N i w 1 f S Z x d W 9 0 O y w m c X V v d D t T Z W N 0 a W 9 u M S 9 U Y W J s Z T A y O S A o U G F n Z S A y N i k v Q X V 0 b 1 J l b W 9 2 Z W R D b 2 x 1 b W 5 z M S 5 7 Q 2 9 s d W 1 u N y w 2 f S Z x d W 9 0 O y w m c X V v d D t T Z W N 0 a W 9 u M S 9 U Y W J s Z T A y O S A o U G F n Z S A y N i k v Q X V 0 b 1 J l b W 9 2 Z W R D b 2 x 1 b W 5 z M S 5 7 Q 2 9 s d W 1 u O C w 3 f S Z x d W 9 0 O y w m c X V v d D t T Z W N 0 a W 9 u M S 9 U Y W J s Z T A y O S A o U G F n Z S A y N i k v Q X V 0 b 1 J l b W 9 2 Z W R D b 2 x 1 b W 5 z M S 5 7 Q 2 9 s d W 1 u O S w 4 f S Z x d W 9 0 O y w m c X V v d D t T Z W N 0 a W 9 u M S 9 U Y W J s Z T A y O S A o U G F n Z S A y N i k v Q X V 0 b 1 J l b W 9 2 Z W R D b 2 x 1 b W 5 z M S 5 7 Q 2 9 s d W 1 u M T A s 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M w J T I w K F B h Z 2 U l M j A y N y k 8 L 0 l 0 Z W 1 Q Y X R o P j w v S X R l b U x v Y 2 F 0 a W 9 u P j x T d G F i b G V F b n R y a W V z P j x F b n R y e S B U e X B l P S J B Z G R l Z F R v R G F 0 Y U 1 v Z G V s I i B W Y W x 1 Z T 0 i b D A i L z 4 8 R W 5 0 c n k g V H l w Z T 0 i Q n V m Z m V y T m V 4 d F J l Z n J l c 2 g i I F Z h b H V l P S J s M S I v P j x F b n R y e S B U e X B l P S J G a W x s Q 2 9 1 b n Q i I F Z h b H V l P S J s M T Q i L z 4 8 R W 5 0 c n k g V H l w Z T 0 i R m l s b E V u Y W J s Z W Q i I F Z h b H V l P S J s M C I v P j x F b n R y e S B U e X B l P S J G a W x s R X J y b 3 J D b 2 R l I i B W Y W x 1 Z T 0 i c 1 V u a 2 5 v d 2 4 i L z 4 8 R W 5 0 c n k g V H l w Z T 0 i R m l s b E V y c m 9 y Q 2 9 1 b n Q i I F Z h b H V l P S J s M C I v P j x F b n R y e S B U e X B l P S J G a W x s T G F z d F V w Z G F 0 Z W Q i I F Z h b H V l P S J k M j A y N S 0 w M S 0 y O V Q x M j o x N z o x M S 4 2 O D U 1 N D M 5 W i I v P j x F b n R y e S B U e X B l P S J G a W x s Q 2 9 s d W 1 u V H l w Z X M i I F Z h b H V l P S J z Q X d N R 0 J n V U V C Z 1 l H 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M w I C h Q Y W d l I D I 3 K S 9 B d X R v U m V t b 3 Z l Z E N v b H V t b n M x L n t D b 2 x 1 b W 4 x L D B 9 J n F 1 b 3 Q 7 L C Z x d W 9 0 O 1 N l Y 3 R p b 2 4 x L 1 R h Y m x l M D M w I C h Q Y W d l I D I 3 K S 9 B d X R v U m V t b 3 Z l Z E N v b H V t b n M x L n t D b 2 x 1 b W 4 y L D F 9 J n F 1 b 3 Q 7 L C Z x d W 9 0 O 1 N l Y 3 R p b 2 4 x L 1 R h Y m x l M D M w I C h Q Y W d l I D I 3 K S 9 B d X R v U m V t b 3 Z l Z E N v b H V t b n M x L n t D b 2 x 1 b W 4 z L D J 9 J n F 1 b 3 Q 7 L C Z x d W 9 0 O 1 N l Y 3 R p b 2 4 x L 1 R h Y m x l M D M w I C h Q Y W d l I D I 3 K S 9 B d X R v U m V t b 3 Z l Z E N v b H V t b n M x L n t D b 2 x 1 b W 4 0 L D N 9 J n F 1 b 3 Q 7 L C Z x d W 9 0 O 1 N l Y 3 R p b 2 4 x L 1 R h Y m x l M D M w I C h Q Y W d l I D I 3 K S 9 B d X R v U m V t b 3 Z l Z E N v b H V t b n M x L n t D b 2 x 1 b W 4 1 L D R 9 J n F 1 b 3 Q 7 L C Z x d W 9 0 O 1 N l Y 3 R p b 2 4 x L 1 R h Y m x l M D M w I C h Q Y W d l I D I 3 K S 9 B d X R v U m V t b 3 Z l Z E N v b H V t b n M x L n t D b 2 x 1 b W 4 2 L D V 9 J n F 1 b 3 Q 7 L C Z x d W 9 0 O 1 N l Y 3 R p b 2 4 x L 1 R h Y m x l M D M w I C h Q Y W d l I D I 3 K S 9 B d X R v U m V t b 3 Z l Z E N v b H V t b n M x L n t D b 2 x 1 b W 4 3 L D Z 9 J n F 1 b 3 Q 7 L C Z x d W 9 0 O 1 N l Y 3 R p b 2 4 x L 1 R h Y m x l M D M w I C h Q Y W d l I D I 3 K S 9 B d X R v U m V t b 3 Z l Z E N v b H V t b n M x L n t D b 2 x 1 b W 4 4 L D d 9 J n F 1 b 3 Q 7 L C Z x d W 9 0 O 1 N l Y 3 R p b 2 4 x L 1 R h Y m x l M D M w I C h Q Y W d l I D I 3 K S 9 B d X R v U m V t b 3 Z l Z E N v b H V t b n M x L n t D b 2 x 1 b W 4 5 L D h 9 J n F 1 b 3 Q 7 L C Z x d W 9 0 O 1 N l Y 3 R p b 2 4 x L 1 R h Y m x l M D M w I C h Q Y W d l I D I 3 K S 9 B d X R v U m V t b 3 Z l Z E N v b H V t b n M x L n t D b 2 x 1 b W 4 x M C w 5 f S Z x d W 9 0 O 1 0 s J n F 1 b 3 Q 7 Q 2 9 s d W 1 u Q 2 9 1 b n Q m c X V v d D s 6 M T A s J n F 1 b 3 Q 7 S 2 V 5 Q 2 9 s d W 1 u T m F t Z X M m c X V v d D s 6 W 1 0 s J n F 1 b 3 Q 7 Q 2 9 s d W 1 u S W R l b n R p d G l l c y Z x d W 9 0 O z p b J n F 1 b 3 Q 7 U 2 V j d G l v b j E v V G F i b G U w M z A g K F B h Z 2 U g M j c p L 0 F 1 d G 9 S Z W 1 v d m V k Q 2 9 s d W 1 u c z E u e 0 N v b H V t b j E s M H 0 m c X V v d D s s J n F 1 b 3 Q 7 U 2 V j d G l v b j E v V G F i b G U w M z A g K F B h Z 2 U g M j c p L 0 F 1 d G 9 S Z W 1 v d m V k Q 2 9 s d W 1 u c z E u e 0 N v b H V t b j I s M X 0 m c X V v d D s s J n F 1 b 3 Q 7 U 2 V j d G l v b j E v V G F i b G U w M z A g K F B h Z 2 U g M j c p L 0 F 1 d G 9 S Z W 1 v d m V k Q 2 9 s d W 1 u c z E u e 0 N v b H V t b j M s M n 0 m c X V v d D s s J n F 1 b 3 Q 7 U 2 V j d G l v b j E v V G F i b G U w M z A g K F B h Z 2 U g M j c p L 0 F 1 d G 9 S Z W 1 v d m V k Q 2 9 s d W 1 u c z E u e 0 N v b H V t b j Q s M 3 0 m c X V v d D s s J n F 1 b 3 Q 7 U 2 V j d G l v b j E v V G F i b G U w M z A g K F B h Z 2 U g M j c p L 0 F 1 d G 9 S Z W 1 v d m V k Q 2 9 s d W 1 u c z E u e 0 N v b H V t b j U s N H 0 m c X V v d D s s J n F 1 b 3 Q 7 U 2 V j d G l v b j E v V G F i b G U w M z A g K F B h Z 2 U g M j c p L 0 F 1 d G 9 S Z W 1 v d m V k Q 2 9 s d W 1 u c z E u e 0 N v b H V t b j Y s N X 0 m c X V v d D s s J n F 1 b 3 Q 7 U 2 V j d G l v b j E v V G F i b G U w M z A g K F B h Z 2 U g M j c p L 0 F 1 d G 9 S Z W 1 v d m V k Q 2 9 s d W 1 u c z E u e 0 N v b H V t b j c s N n 0 m c X V v d D s s J n F 1 b 3 Q 7 U 2 V j d G l v b j E v V G F i b G U w M z A g K F B h Z 2 U g M j c p L 0 F 1 d G 9 S Z W 1 v d m V k Q 2 9 s d W 1 u c z E u e 0 N v b H V t b j g s N 3 0 m c X V v d D s s J n F 1 b 3 Q 7 U 2 V j d G l v b j E v V G F i b G U w M z A g K F B h Z 2 U g M j c p L 0 F 1 d G 9 S Z W 1 v d m V k Q 2 9 s d W 1 u c z E u e 0 N v b H V t b j k s O H 0 m c X V v d D s s J n F 1 b 3 Q 7 U 2 V j d G l v b j E v V G F i b G U w M z A g K F B h Z 2 U g M j c p L 0 F 1 d G 9 S Z W 1 v d m V k Q 2 9 s d W 1 u c z E u e 0 N v b H V t b j E w 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z M S U y M C h Q Y W d l J T I w M j g 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S 0 y O V Q x M j o y M T o x N C 4 1 M T U 5 N T A 1 W i I v P j x F b n R y e S B U e X B l P S J G a W x s Q 2 9 s d W 1 u V H l w Z X M i I F Z h b H V l P S J z Q X d N 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M x I C h Q Y W d l I D I 4 K S 9 B d X R v U m V t b 3 Z l Z E N v b H V t b n M x L n t D b 2 x 1 b W 4 x L D B 9 J n F 1 b 3 Q 7 L C Z x d W 9 0 O 1 N l Y 3 R p b 2 4 x L 1 R h Y m x l M D M x I C h Q Y W d l I D I 4 K S 9 B d X R v U m V t b 3 Z l Z E N v b H V t b n M x L n t D b 2 x 1 b W 4 y L D F 9 J n F 1 b 3 Q 7 L C Z x d W 9 0 O 1 N l Y 3 R p b 2 4 x L 1 R h Y m x l M D M x I C h Q Y W d l I D I 4 K S 9 B d X R v U m V t b 3 Z l Z E N v b H V t b n M x L n t D b 2 x 1 b W 4 z L D J 9 J n F 1 b 3 Q 7 L C Z x d W 9 0 O 1 N l Y 3 R p b 2 4 x L 1 R h Y m x l M D M x I C h Q Y W d l I D I 4 K S 9 B d X R v U m V t b 3 Z l Z E N v b H V t b n M x L n t D b 2 x 1 b W 4 0 L D N 9 J n F 1 b 3 Q 7 L C Z x d W 9 0 O 1 N l Y 3 R p b 2 4 x L 1 R h Y m x l M D M x I C h Q Y W d l I D I 4 K S 9 B d X R v U m V t b 3 Z l Z E N v b H V t b n M x L n t D b 2 x 1 b W 4 1 L D R 9 J n F 1 b 3 Q 7 L C Z x d W 9 0 O 1 N l Y 3 R p b 2 4 x L 1 R h Y m x l M D M x I C h Q Y W d l I D I 4 K S 9 B d X R v U m V t b 3 Z l Z E N v b H V t b n M x L n t D b 2 x 1 b W 4 2 L D V 9 J n F 1 b 3 Q 7 L C Z x d W 9 0 O 1 N l Y 3 R p b 2 4 x L 1 R h Y m x l M D M x I C h Q Y W d l I D I 4 K S 9 B d X R v U m V t b 3 Z l Z E N v b H V t b n M x L n t D b 2 x 1 b W 4 3 L D Z 9 J n F 1 b 3 Q 7 L C Z x d W 9 0 O 1 N l Y 3 R p b 2 4 x L 1 R h Y m x l M D M x I C h Q Y W d l I D I 4 K S 9 B d X R v U m V t b 3 Z l Z E N v b H V t b n M x L n t D b 2 x 1 b W 4 4 L D d 9 J n F 1 b 3 Q 7 L C Z x d W 9 0 O 1 N l Y 3 R p b 2 4 x L 1 R h Y m x l M D M x I C h Q Y W d l I D I 4 K S 9 B d X R v U m V t b 3 Z l Z E N v b H V t b n M x L n t D b 2 x 1 b W 4 5 L D h 9 J n F 1 b 3 Q 7 L C Z x d W 9 0 O 1 N l Y 3 R p b 2 4 x L 1 R h Y m x l M D M x I C h Q Y W d l I D I 4 K S 9 B d X R v U m V t b 3 Z l Z E N v b H V t b n M x L n t D b 2 x 1 b W 4 x M C w 5 f S Z x d W 9 0 O 1 0 s J n F 1 b 3 Q 7 Q 2 9 s d W 1 u Q 2 9 1 b n Q m c X V v d D s 6 M T A s J n F 1 b 3 Q 7 S 2 V 5 Q 2 9 s d W 1 u T m F t Z X M m c X V v d D s 6 W 1 0 s J n F 1 b 3 Q 7 Q 2 9 s d W 1 u S W R l b n R p d G l l c y Z x d W 9 0 O z p b J n F 1 b 3 Q 7 U 2 V j d G l v b j E v V G F i b G U w M z E g K F B h Z 2 U g M j g p L 0 F 1 d G 9 S Z W 1 v d m V k Q 2 9 s d W 1 u c z E u e 0 N v b H V t b j E s M H 0 m c X V v d D s s J n F 1 b 3 Q 7 U 2 V j d G l v b j E v V G F i b G U w M z E g K F B h Z 2 U g M j g p L 0 F 1 d G 9 S Z W 1 v d m V k Q 2 9 s d W 1 u c z E u e 0 N v b H V t b j I s M X 0 m c X V v d D s s J n F 1 b 3 Q 7 U 2 V j d G l v b j E v V G F i b G U w M z E g K F B h Z 2 U g M j g p L 0 F 1 d G 9 S Z W 1 v d m V k Q 2 9 s d W 1 u c z E u e 0 N v b H V t b j M s M n 0 m c X V v d D s s J n F 1 b 3 Q 7 U 2 V j d G l v b j E v V G F i b G U w M z E g K F B h Z 2 U g M j g p L 0 F 1 d G 9 S Z W 1 v d m V k Q 2 9 s d W 1 u c z E u e 0 N v b H V t b j Q s M 3 0 m c X V v d D s s J n F 1 b 3 Q 7 U 2 V j d G l v b j E v V G F i b G U w M z E g K F B h Z 2 U g M j g p L 0 F 1 d G 9 S Z W 1 v d m V k Q 2 9 s d W 1 u c z E u e 0 N v b H V t b j U s N H 0 m c X V v d D s s J n F 1 b 3 Q 7 U 2 V j d G l v b j E v V G F i b G U w M z E g K F B h Z 2 U g M j g p L 0 F 1 d G 9 S Z W 1 v d m V k Q 2 9 s d W 1 u c z E u e 0 N v b H V t b j Y s N X 0 m c X V v d D s s J n F 1 b 3 Q 7 U 2 V j d G l v b j E v V G F i b G U w M z E g K F B h Z 2 U g M j g p L 0 F 1 d G 9 S Z W 1 v d m V k Q 2 9 s d W 1 u c z E u e 0 N v b H V t b j c s N n 0 m c X V v d D s s J n F 1 b 3 Q 7 U 2 V j d G l v b j E v V G F i b G U w M z E g K F B h Z 2 U g M j g p L 0 F 1 d G 9 S Z W 1 v d m V k Q 2 9 s d W 1 u c z E u e 0 N v b H V t b j g s N 3 0 m c X V v d D s s J n F 1 b 3 Q 7 U 2 V j d G l v b j E v V G F i b G U w M z E g K F B h Z 2 U g M j g p L 0 F 1 d G 9 S Z W 1 v d m V k Q 2 9 s d W 1 u c z E u e 0 N v b H V t b j k s O H 0 m c X V v d D s s J n F 1 b 3 Q 7 U 2 V j d G l v b j E v V G F i b G U w M z E g K F B h Z 2 U g M j g p L 0 F 1 d G 9 S Z W 1 v d m V k Q 2 9 s d W 1 u c z E u e 0 N v b H V t b j E w 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z M i U y M C h Q Y W d l J T I w M j g 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S 0 y O V Q x M j o y M j o 1 M i 4 0 M D E 1 M j Y y W i I v P j x F b n R y e S B U e X B l P S J G a W x s Q 2 9 s d W 1 u V H l w Z X M i I F Z h b H V l P S J z Q X d N R 0 J n V U V C Z 1 l F Q m c 9 P S I v P j x F b n R y e S B U e X B l P S J G a W x s Q 2 9 s d W 1 u T m F t Z X M i I F Z h b H V l P S J z W y Z x d W 9 0 O 1 J C J n F 1 b 3 Q 7 L C Z x d W 9 0 O 0 N v b H V t b j E m c X V v d D s s J n F 1 b 3 Q 7 T k F a S V Z c b l Z K R V J P V k 5 J S 0 E m c X V v d D s s J n F 1 b 3 Q 7 Q U R S R V N B X G 5 W S k V S T 1 Z O S U t B J n F 1 b 3 Q 7 L C Z x d W 9 0 O 0 l a T k 9 T X G 5 P Q l Z F W k V c b i h F V V I p J n F 1 b 3 Q 7 L C Z x d W 9 0 O 1 V E S U 8 m c X V v d D s s J n F 1 b 3 Q 7 U F J B V k 5 B X G 5 P U 0 5 P V k E m c X V v d D s s J n F 1 b 3 Q 7 R E F U V U 1 c b k R P U 1 B J S k X E h k E m c X V v d D s s J n F 1 b 3 Q 7 V k l T S U 5 B X G 5 L Q U 1 B V E 5 F X G 5 T V E 9 Q R S Z x d W 9 0 O y w m c X V v d D t W U l N U Q V x u S 0 F N Q V R O R V x u U 1 R P U E U 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z I g K F B h Z 2 U g M j g p L 0 F 1 d G 9 S Z W 1 v d m V k Q 2 9 s d W 1 u c z E u e 1 J C L D B 9 J n F 1 b 3 Q 7 L C Z x d W 9 0 O 1 N l Y 3 R p b 2 4 x L 1 R h Y m x l M D M y I C h Q Y W d l I D I 4 K S 9 B d X R v U m V t b 3 Z l Z E N v b H V t b n M x L n t D b 2 x 1 b W 4 x L D F 9 J n F 1 b 3 Q 7 L C Z x d W 9 0 O 1 N l Y 3 R p b 2 4 x L 1 R h Y m x l M D M y I C h Q Y W d l I D I 4 K S 9 B d X R v U m V t b 3 Z l Z E N v b H V t b n M x L n t O Q V p J V l x u V k p F U k 9 W T k l L Q S w y f S Z x d W 9 0 O y w m c X V v d D t T Z W N 0 a W 9 u M S 9 U Y W J s Z T A z M i A o U G F n Z S A y O C k v Q X V 0 b 1 J l b W 9 2 Z W R D b 2 x 1 b W 5 z M S 5 7 Q U R S R V N B X G 5 W S k V S T 1 Z O S U t B L D N 9 J n F 1 b 3 Q 7 L C Z x d W 9 0 O 1 N l Y 3 R p b 2 4 x L 1 R h Y m x l M D M y I C h Q Y W d l I D I 4 K S 9 B d X R v U m V t b 3 Z l Z E N v b H V t b n M x L n t J W k 5 P U 1 x u T 0 J W R V p F X G 4 o R V V S K S w 0 f S Z x d W 9 0 O y w m c X V v d D t T Z W N 0 a W 9 u M S 9 U Y W J s Z T A z M i A o U G F n Z S A y O C k v Q X V 0 b 1 J l b W 9 2 Z W R D b 2 x 1 b W 5 z M S 5 7 V U R J T y w 1 f S Z x d W 9 0 O y w m c X V v d D t T Z W N 0 a W 9 u M S 9 U Y W J s Z T A z M i A o U G F n Z S A y O C k v Q X V 0 b 1 J l b W 9 2 Z W R D b 2 x 1 b W 5 z M S 5 7 U F J B V k 5 B X G 5 P U 0 5 P V k E s N n 0 m c X V v d D s s J n F 1 b 3 Q 7 U 2 V j d G l v b j E v V G F i b G U w M z I g K F B h Z 2 U g M j g p L 0 F 1 d G 9 S Z W 1 v d m V k Q 2 9 s d W 1 u c z E u e 0 R B V F V N X G 5 E T 1 N Q S U p F x I Z B L D d 9 J n F 1 b 3 Q 7 L C Z x d W 9 0 O 1 N l Y 3 R p b 2 4 x L 1 R h Y m x l M D M y I C h Q Y W d l I D I 4 K S 9 B d X R v U m V t b 3 Z l Z E N v b H V t b n M x L n t W S V N J T k F c b k t B T U F U T k V c b l N U T 1 B F L D h 9 J n F 1 b 3 Q 7 L C Z x d W 9 0 O 1 N l Y 3 R p b 2 4 x L 1 R h Y m x l M D M y I C h Q Y W d l I D I 4 K S 9 B d X R v U m V t b 3 Z l Z E N v b H V t b n M x L n t W U l N U Q V x u S 0 F N Q V R O R V x u U 1 R P U E U s O X 0 m c X V v d D t d L C Z x d W 9 0 O 0 N v b H V t b k N v d W 5 0 J n F 1 b 3 Q 7 O j E w L C Z x d W 9 0 O 0 t l e U N v b H V t b k 5 h b W V z J n F 1 b 3 Q 7 O l t d L C Z x d W 9 0 O 0 N v b H V t b k l k Z W 5 0 a X R p Z X M m c X V v d D s 6 W y Z x d W 9 0 O 1 N l Y 3 R p b 2 4 x L 1 R h Y m x l M D M y I C h Q Y W d l I D I 4 K S 9 B d X R v U m V t b 3 Z l Z E N v b H V t b n M x L n t S Q i w w f S Z x d W 9 0 O y w m c X V v d D t T Z W N 0 a W 9 u M S 9 U Y W J s Z T A z M i A o U G F n Z S A y O C k v Q X V 0 b 1 J l b W 9 2 Z W R D b 2 x 1 b W 5 z M S 5 7 Q 2 9 s d W 1 u M S w x f S Z x d W 9 0 O y w m c X V v d D t T Z W N 0 a W 9 u M S 9 U Y W J s Z T A z M i A o U G F n Z S A y O C k v Q X V 0 b 1 J l b W 9 2 Z W R D b 2 x 1 b W 5 z M S 5 7 T k F a S V Z c b l Z K R V J P V k 5 J S 0 E s M n 0 m c X V v d D s s J n F 1 b 3 Q 7 U 2 V j d G l v b j E v V G F i b G U w M z I g K F B h Z 2 U g M j g p L 0 F 1 d G 9 S Z W 1 v d m V k Q 2 9 s d W 1 u c z E u e 0 F E U k V T Q V x u V k p F U k 9 W T k l L Q S w z f S Z x d W 9 0 O y w m c X V v d D t T Z W N 0 a W 9 u M S 9 U Y W J s Z T A z M i A o U G F n Z S A y O C k v Q X V 0 b 1 J l b W 9 2 Z W R D b 2 x 1 b W 5 z M S 5 7 S V p O T 1 N c b k 9 C V k V a R V x u K E V V U i k s N H 0 m c X V v d D s s J n F 1 b 3 Q 7 U 2 V j d G l v b j E v V G F i b G U w M z I g K F B h Z 2 U g M j g p L 0 F 1 d G 9 S Z W 1 v d m V k Q 2 9 s d W 1 u c z E u e 1 V E S U 8 s N X 0 m c X V v d D s s J n F 1 b 3 Q 7 U 2 V j d G l v b j E v V G F i b G U w M z I g K F B h Z 2 U g M j g p L 0 F 1 d G 9 S Z W 1 v d m V k Q 2 9 s d W 1 u c z E u e 1 B S Q V Z O Q V x u T 1 N O T 1 Z B L D Z 9 J n F 1 b 3 Q 7 L C Z x d W 9 0 O 1 N l Y 3 R p b 2 4 x L 1 R h Y m x l M D M y I C h Q Y W d l I D I 4 K S 9 B d X R v U m V t b 3 Z l Z E N v b H V t b n M x L n t E Q V R V T V x u R E 9 T U E l K R c S G Q S w 3 f S Z x d W 9 0 O y w m c X V v d D t T Z W N 0 a W 9 u M S 9 U Y W J s Z T A z M i A o U G F n Z S A y O C k v Q X V 0 b 1 J l b W 9 2 Z W R D b 2 x 1 b W 5 z M S 5 7 V k l T S U 5 B X G 5 L Q U 1 B V E 5 F X G 5 T V E 9 Q R S w 4 f S Z x d W 9 0 O y w m c X V v d D t T Z W N 0 a W 9 u M S 9 U Y W J s Z T A z M i A o U G F n Z S A y O C k v Q X V 0 b 1 J l b W 9 2 Z W R D b 2 x 1 b W 5 z M S 5 7 V l J T V E F c b k t B T U F U T k V c b l N U T 1 B F 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w O C U y M C h Q Y W d l J T I w N C k v U 2 9 1 c m N l P C 9 J d G V t U G F 0 a D 4 8 L 0 l 0 Z W 1 M b 2 N h d G l v b j 4 8 U 3 R h Y m x l R W 5 0 c m l l c y 8 + P C 9 J d G V t P j x J d G V t P j x J d G V t T G 9 j Y X R p b 2 4 + P E l 0 Z W 1 U e X B l P k Z v c m 1 1 b G E 8 L 0 l 0 Z W 1 U e X B l P j x J d G V t U G F 0 a D 5 T Z W N 0 a W 9 u M S 9 U Y W J s Z T A w O C U y M C h Q Y W d l J T I w N C k v V G F i b G U w M D g 8 L 0 l 0 Z W 1 Q Y X R o P j w v S X R l b U x v Y 2 F 0 a W 9 u P j x T d G F i b G V F b n R y a W V z L z 4 8 L 0 l 0 Z W 0 + P E l 0 Z W 0 + P E l 0 Z W 1 M b 2 N h d G l v b j 4 8 S X R l b V R 5 c G U + R m 9 y b X V s Y T w v S X R l b V R 5 c G U + P E l 0 Z W 1 Q Y X R o P l N l Y 3 R p b 2 4 x L 1 R h Y m x l M D A 4 J T I w K F B h Z 2 U l M j A 0 K S 9 Q c m 9 t b 3 R l Z C U y M E h l Y W R l c n M 8 L 0 l 0 Z W 1 Q Y X R o P j w v S X R l b U x v Y 2 F 0 a W 9 u P j x T d G F i b G V F b n R y a W V z L z 4 8 L 0 l 0 Z W 0 + P E l 0 Z W 0 + P E l 0 Z W 1 M b 2 N h d G l v b j 4 8 S X R l b V R 5 c G U + R m 9 y b X V s Y T w v S X R l b V R 5 c G U + P E l 0 Z W 1 Q Y X R o P l N l Y 3 R p b 2 4 x L 1 R h Y m x l M D A 4 J T I w K F B h Z 2 U l M j A 0 K S 9 D a G F u Z 2 V k J T I w V H l w Z T w v S X R l b V B h d G g + P C 9 J d G V t T G 9 j Y X R p b 2 4 + P F N 0 Y W J s Z U V u d H J p Z X M v P j w v S X R l b T 4 8 S X R l b T 4 8 S X R l b U x v Y 2 F 0 a W 9 u P j x J d G V t V H l w Z T 5 G b 3 J t d W x h P C 9 J d G V t V H l w Z T 4 8 S X R l b V B h d G g + U 2 V j d G l v b j E v V G F i b G U w M D k l M j A o U G F n Z S U y M D U p L 1 N v d X J j Z T w v S X R l b V B h d G g + P C 9 J d G V t T G 9 j Y X R p b 2 4 + P F N 0 Y W J s Z U V u d H J p Z X M v P j w v S X R l b T 4 8 S X R l b T 4 8 S X R l b U x v Y 2 F 0 a W 9 u P j x J d G V t V H l w Z T 5 G b 3 J t d W x h P C 9 J d G V t V H l w Z T 4 8 S X R l b V B h d G g + U 2 V j d G l v b j E v V G F i b G U w M D k l M j A o U G F n Z S U y M D U p L 1 R h Y m x l M D A 5 P C 9 J d G V t U G F 0 a D 4 8 L 0 l 0 Z W 1 M b 2 N h d G l v b j 4 8 U 3 R h Y m x l R W 5 0 c m l l c y 8 + P C 9 J d G V t P j x J d G V t P j x J d G V t T G 9 j Y X R p b 2 4 + P E l 0 Z W 1 U e X B l P k Z v c m 1 1 b G E 8 L 0 l 0 Z W 1 U e X B l P j x J d G V t U G F 0 a D 5 T Z W N 0 a W 9 u M S 9 U Y W J s Z T A w O S U y M C h Q Y W d l J T I w N S k v Q 2 h h b m d l Z C U y M F R 5 c G U 8 L 0 l 0 Z W 1 Q Y X R o P j w v S X R l b U x v Y 2 F 0 a W 9 u P j x T d G F i b G V F b n R y a W V z L z 4 8 L 0 l 0 Z W 0 + P E l 0 Z W 0 + P E l 0 Z W 1 M b 2 N h d G l v b j 4 8 S X R l b V R 5 c G U + R m 9 y b X V s Y T w v S X R l b V R 5 c G U + P E l 0 Z W 1 Q Y X R o P l N l Y 3 R p b 2 4 x L 1 R h Y m x l M D E w J T I w K F B h Z 2 U l M j A 2 K S 9 T b 3 V y Y 2 U 8 L 0 l 0 Z W 1 Q Y X R o P j w v S X R l b U x v Y 2 F 0 a W 9 u P j x T d G F i b G V F b n R y a W V z L z 4 8 L 0 l 0 Z W 0 + P E l 0 Z W 0 + P E l 0 Z W 1 M b 2 N h d G l v b j 4 8 S X R l b V R 5 c G U + R m 9 y b X V s Y T w v S X R l b V R 5 c G U + P E l 0 Z W 1 Q Y X R o P l N l Y 3 R p b 2 4 x L 1 R h Y m x l M D E w J T I w K F B h Z 2 U l M j A 2 K S 9 U Y W J s Z T A x M D w v S X R l b V B h d G g + P C 9 J d G V t T G 9 j Y X R p b 2 4 + P F N 0 Y W J s Z U V u d H J p Z X M v P j w v S X R l b T 4 8 S X R l b T 4 8 S X R l b U x v Y 2 F 0 a W 9 u P j x J d G V t V H l w Z T 5 G b 3 J t d W x h P C 9 J d G V t V H l w Z T 4 8 S X R l b V B h d G g + U 2 V j d G l v b j E v V G F i b G U w M T A l M j A o U G F n Z S U y M D Y p L 0 N o Y W 5 n Z W Q l M j B U e X B l P C 9 J d G V t U G F 0 a D 4 8 L 0 l 0 Z W 1 M b 2 N h d G l v b j 4 8 U 3 R h Y m x l R W 5 0 c m l l c y 8 + P C 9 J d G V t P j x J d G V t P j x J d G V t T G 9 j Y X R p b 2 4 + P E l 0 Z W 1 U e X B l P k Z v c m 1 1 b G E 8 L 0 l 0 Z W 1 U e X B l P j x J d G V t U G F 0 a D 5 T Z W N 0 a W 9 u M S 9 U Y W J s Z T A x M S U y M C h Q Y W d l J T I w N y k v U 2 9 1 c m N l P C 9 J d G V t U G F 0 a D 4 8 L 0 l 0 Z W 1 M b 2 N h d G l v b j 4 8 U 3 R h Y m x l R W 5 0 c m l l c y 8 + P C 9 J d G V t P j x J d G V t P j x J d G V t T G 9 j Y X R p b 2 4 + P E l 0 Z W 1 U e X B l P k Z v c m 1 1 b G E 8 L 0 l 0 Z W 1 U e X B l P j x J d G V t U G F 0 a D 5 T Z W N 0 a W 9 u M S 9 U Y W J s Z T A x M S U y M C h Q Y W d l J T I w N y k v V G F i b G U w M T E 8 L 0 l 0 Z W 1 Q Y X R o P j w v S X R l b U x v Y 2 F 0 a W 9 u P j x T d G F i b G V F b n R y a W V z L z 4 8 L 0 l 0 Z W 0 + P E l 0 Z W 0 + P E l 0 Z W 1 M b 2 N h d G l v b j 4 8 S X R l b V R 5 c G U + R m 9 y b X V s Y T w v S X R l b V R 5 c G U + P E l 0 Z W 1 Q Y X R o P l N l Y 3 R p b 2 4 x L 1 R h Y m x l M D E x J T I w K F B h Z 2 U l M j A 3 K S 9 D a G F u Z 2 V k J T I w V H l w Z T w v S X R l b V B h d G g + P C 9 J d G V t T G 9 j Y X R p b 2 4 + P F N 0 Y W J s Z U V u d H J p Z X M v P j w v S X R l b T 4 8 S X R l b T 4 8 S X R l b U x v Y 2 F 0 a W 9 u P j x J d G V t V H l w Z T 5 G b 3 J t d W x h P C 9 J d G V t V H l w Z T 4 8 S X R l b V B h d G g + U 2 V j d G l v b j E v V G F i b G U w M T c l M j A o U G F n Z S U y M D E 0 K S 9 T b 3 V y Y 2 U 8 L 0 l 0 Z W 1 Q Y X R o P j w v S X R l b U x v Y 2 F 0 a W 9 u P j x T d G F i b G V F b n R y a W V z L z 4 8 L 0 l 0 Z W 0 + P E l 0 Z W 0 + P E l 0 Z W 1 M b 2 N h d G l v b j 4 8 S X R l b V R 5 c G U + R m 9 y b X V s Y T w v S X R l b V R 5 c G U + P E l 0 Z W 1 Q Y X R o P l N l Y 3 R p b 2 4 x L 1 R h Y m x l M D E 3 J T I w K F B h Z 2 U l M j A x N C k v V G F i b G U w M T c 8 L 0 l 0 Z W 1 Q Y X R o P j w v S X R l b U x v Y 2 F 0 a W 9 u P j x T d G F i b G V F b n R y a W V z L z 4 8 L 0 l 0 Z W 0 + P E l 0 Z W 0 + P E l 0 Z W 1 M b 2 N h d G l v b j 4 8 S X R l b V R 5 c G U + R m 9 y b X V s Y T w v S X R l b V R 5 c G U + P E l 0 Z W 1 Q Y X R o P l N l Y 3 R p b 2 4 x L 1 R h Y m x l M D E 3 J T I w K F B h Z 2 U l M j A x N C k v U H J v b W 9 0 Z W Q l M j B I Z W F k Z X J z P C 9 J d G V t U G F 0 a D 4 8 L 0 l 0 Z W 1 M b 2 N h d G l v b j 4 8 U 3 R h Y m x l R W 5 0 c m l l c y 8 + P C 9 J d G V t P j x J d G V t P j x J d G V t T G 9 j Y X R p b 2 4 + P E l 0 Z W 1 U e X B l P k Z v c m 1 1 b G E 8 L 0 l 0 Z W 1 U e X B l P j x J d G V t U G F 0 a D 5 T Z W N 0 a W 9 u M S 9 U Y W J s Z T A x N y U y M C h Q Y W d l J T I w M T Q p L 0 N o Y W 5 n Z W Q l M j B U e X B l P C 9 J d G V t U G F 0 a D 4 8 L 0 l 0 Z W 1 M b 2 N h d G l v b j 4 8 U 3 R h Y m x l R W 5 0 c m l l c y 8 + P C 9 J d G V t P j x J d G V t P j x J d G V t T G 9 j Y X R p b 2 4 + P E l 0 Z W 1 U e X B l P k Z v c m 1 1 b G E 8 L 0 l 0 Z W 1 U e X B l P j x J d G V t U G F 0 a D 5 T Z W N 0 a W 9 u M S 9 U Y W J s Z T A x O C U y M C h Q Y W d l J T I w M T U p L 1 N v d X J j Z T w v S X R l b V B h d G g + P C 9 J d G V t T G 9 j Y X R p b 2 4 + P F N 0 Y W J s Z U V u d H J p Z X M v P j w v S X R l b T 4 8 S X R l b T 4 8 S X R l b U x v Y 2 F 0 a W 9 u P j x J d G V t V H l w Z T 5 G b 3 J t d W x h P C 9 J d G V t V H l w Z T 4 8 S X R l b V B h d G g + U 2 V j d G l v b j E v V G F i b G U w M T g l M j A o U G F n Z S U y M D E 1 K S 9 U Y W J s Z T A x O D w v S X R l b V B h d G g + P C 9 J d G V t T G 9 j Y X R p b 2 4 + P F N 0 Y W J s Z U V u d H J p Z X M v P j w v S X R l b T 4 8 S X R l b T 4 8 S X R l b U x v Y 2 F 0 a W 9 u P j x J d G V t V H l w Z T 5 G b 3 J t d W x h P C 9 J d G V t V H l w Z T 4 8 S X R l b V B h d G g + U 2 V j d G l v b j E v V G F i b G U w M T g l M j A o U G F n Z S U y M D E 1 K S 9 D a G F u Z 2 V k J T I w V H l w Z T w v S X R l b V B h d G g + P C 9 J d G V t T G 9 j Y X R p b 2 4 + P F N 0 Y W J s Z U V u d H J p Z X M v P j w v S X R l b T 4 8 S X R l b T 4 8 S X R l b U x v Y 2 F 0 a W 9 u P j x J d G V t V H l w Z T 5 G b 3 J t d W x h P C 9 J d G V t V H l w Z T 4 8 S X R l b V B h d G g + U 2 V j d G l v b j E v V G F i b G U w M T k l M j A o U G F n Z S U y M D E 2 K S 9 T b 3 V y Y 2 U 8 L 0 l 0 Z W 1 Q Y X R o P j w v S X R l b U x v Y 2 F 0 a W 9 u P j x T d G F i b G V F b n R y a W V z L z 4 8 L 0 l 0 Z W 0 + P E l 0 Z W 0 + P E l 0 Z W 1 M b 2 N h d G l v b j 4 8 S X R l b V R 5 c G U + R m 9 y b X V s Y T w v S X R l b V R 5 c G U + P E l 0 Z W 1 Q Y X R o P l N l Y 3 R p b 2 4 x L 1 R h Y m x l M D E 5 J T I w K F B h Z 2 U l M j A x N i k v V G F i b G U w M T k 8 L 0 l 0 Z W 1 Q Y X R o P j w v S X R l b U x v Y 2 F 0 a W 9 u P j x T d G F i b G V F b n R y a W V z L z 4 8 L 0 l 0 Z W 0 + P E l 0 Z W 0 + P E l 0 Z W 1 M b 2 N h d G l v b j 4 8 S X R l b V R 5 c G U + R m 9 y b X V s Y T w v S X R l b V R 5 c G U + P E l 0 Z W 1 Q Y X R o P l N l Y 3 R p b 2 4 x L 1 R h Y m x l M D E 5 J T I w K F B h Z 2 U l M j A x N i k v Q 2 h h b m d l Z C U y M F R 5 c G U 8 L 0 l 0 Z W 1 Q Y X R o P j w v S X R l b U x v Y 2 F 0 a W 9 u P j x T d G F i b G V F b n R y a W V z L z 4 8 L 0 l 0 Z W 0 + P E l 0 Z W 0 + P E l 0 Z W 1 M b 2 N h d G l v b j 4 8 S X R l b V R 5 c G U + R m 9 y b X V s Y T w v S X R l b V R 5 c G U + P E l 0 Z W 1 Q Y X R o P l N l Y 3 R p b 2 4 x L 1 R h Y m x l M D I w J T I w K F B h Z 2 U l M j A x N y k v U 2 9 1 c m N l P C 9 J d G V t U G F 0 a D 4 8 L 0 l 0 Z W 1 M b 2 N h d G l v b j 4 8 U 3 R h Y m x l R W 5 0 c m l l c y 8 + P C 9 J d G V t P j x J d G V t P j x J d G V t T G 9 j Y X R p b 2 4 + P E l 0 Z W 1 U e X B l P k Z v c m 1 1 b G E 8 L 0 l 0 Z W 1 U e X B l P j x J d G V t U G F 0 a D 5 T Z W N 0 a W 9 u M S 9 U Y W J s Z T A y M C U y M C h Q Y W d l J T I w M T c p L 1 R h Y m x l M D I w P C 9 J d G V t U G F 0 a D 4 8 L 0 l 0 Z W 1 M b 2 N h d G l v b j 4 8 U 3 R h Y m x l R W 5 0 c m l l c y 8 + P C 9 J d G V t P j x J d G V t P j x J d G V t T G 9 j Y X R p b 2 4 + P E l 0 Z W 1 U e X B l P k Z v c m 1 1 b G E 8 L 0 l 0 Z W 1 U e X B l P j x J d G V t U G F 0 a D 5 T Z W N 0 a W 9 u M S 9 U Y W J s Z T A y M C U y M C h Q Y W d l J T I w M T c p L 0 N o Y W 5 n Z W Q l M j B U e X B l P C 9 J d G V t U G F 0 a D 4 8 L 0 l 0 Z W 1 M b 2 N h d G l v b j 4 8 U 3 R h Y m x l R W 5 0 c m l l c y 8 + P C 9 J d G V t P j x J d G V t P j x J d G V t T G 9 j Y X R p b 2 4 + P E l 0 Z W 1 U e X B l P k Z v c m 1 1 b G E 8 L 0 l 0 Z W 1 U e X B l P j x J d G V t U G F 0 a D 5 T Z W N 0 a W 9 u M S 9 U Y W J s Z T A y M S U y M C h Q Y W d l J T I w M T g p L 1 N v d X J j Z T w v S X R l b V B h d G g + P C 9 J d G V t T G 9 j Y X R p b 2 4 + P F N 0 Y W J s Z U V u d H J p Z X M v P j w v S X R l b T 4 8 S X R l b T 4 8 S X R l b U x v Y 2 F 0 a W 9 u P j x J d G V t V H l w Z T 5 G b 3 J t d W x h P C 9 J d G V t V H l w Z T 4 8 S X R l b V B h d G g + U 2 V j d G l v b j E v V G F i b G U w M j E l M j A o U G F n Z S U y M D E 4 K S 9 U Y W J s Z T A y M T w v S X R l b V B h d G g + P C 9 J d G V t T G 9 j Y X R p b 2 4 + P F N 0 Y W J s Z U V u d H J p Z X M v P j w v S X R l b T 4 8 S X R l b T 4 8 S X R l b U x v Y 2 F 0 a W 9 u P j x J d G V t V H l w Z T 5 G b 3 J t d W x h P C 9 J d G V t V H l w Z T 4 8 S X R l b V B h d G g + U 2 V j d G l v b j E v V G F i b G U w M j E l M j A o U G F n Z S U y M D E 4 K S 9 D a G F u Z 2 V k J T I w V H l w Z T w v S X R l b V B h d G g + P C 9 J d G V t T G 9 j Y X R p b 2 4 + P F N 0 Y W J s Z U V u d H J p Z X M v P j w v S X R l b T 4 8 S X R l b T 4 8 S X R l b U x v Y 2 F 0 a W 9 u P j x J d G V t V H l w Z T 5 G b 3 J t d W x h P C 9 J d G V t V H l w Z T 4 8 S X R l b V B h d G g + U 2 V j d G l v b j E v V G F i b G U w M j I l M j A o U G F n Z S U y M D E 5 K S 9 T b 3 V y Y 2 U 8 L 0 l 0 Z W 1 Q Y X R o P j w v S X R l b U x v Y 2 F 0 a W 9 u P j x T d G F i b G V F b n R y a W V z L z 4 8 L 0 l 0 Z W 0 + P E l 0 Z W 0 + P E l 0 Z W 1 M b 2 N h d G l v b j 4 8 S X R l b V R 5 c G U + R m 9 y b X V s Y T w v S X R l b V R 5 c G U + P E l 0 Z W 1 Q Y X R o P l N l Y 3 R p b 2 4 x L 1 R h Y m x l M D I y J T I w K F B h Z 2 U l M j A x O S k v V G F i b G U w M j I 8 L 0 l 0 Z W 1 Q Y X R o P j w v S X R l b U x v Y 2 F 0 a W 9 u P j x T d G F i b G V F b n R y a W V z L z 4 8 L 0 l 0 Z W 0 + P E l 0 Z W 0 + P E l 0 Z W 1 M b 2 N h d G l v b j 4 8 S X R l b V R 5 c G U + R m 9 y b X V s Y T w v S X R l b V R 5 c G U + P E l 0 Z W 1 Q Y X R o P l N l Y 3 R p b 2 4 x L 1 R h Y m x l M D I y J T I w K F B h Z 2 U l M j A x O S k v Q 2 h h b m d l Z C U y M F R 5 c G U 8 L 0 l 0 Z W 1 Q Y X R o P j w v S X R l b U x v Y 2 F 0 a W 9 u P j x T d G F i b G V F b n R y a W V z L z 4 8 L 0 l 0 Z W 0 + P E l 0 Z W 0 + P E l 0 Z W 1 M b 2 N h d G l v b j 4 8 S X R l b V R 5 c G U + R m 9 y b X V s Y T w v S X R l b V R 5 c G U + P E l 0 Z W 1 Q Y X R o P l N l Y 3 R p b 2 4 x L 1 R h Y m x l M D I z J T I w K F B h Z 2 U l M j A y M C k v U 2 9 1 c m N l P C 9 J d G V t U G F 0 a D 4 8 L 0 l 0 Z W 1 M b 2 N h d G l v b j 4 8 U 3 R h Y m x l R W 5 0 c m l l c y 8 + P C 9 J d G V t P j x J d G V t P j x J d G V t T G 9 j Y X R p b 2 4 + P E l 0 Z W 1 U e X B l P k Z v c m 1 1 b G E 8 L 0 l 0 Z W 1 U e X B l P j x J d G V t U G F 0 a D 5 T Z W N 0 a W 9 u M S 9 U Y W J s Z T A y M y U y M C h Q Y W d l J T I w M j A p L 1 R h Y m x l M D I z P C 9 J d G V t U G F 0 a D 4 8 L 0 l 0 Z W 1 M b 2 N h d G l v b j 4 8 U 3 R h Y m x l R W 5 0 c m l l c y 8 + P C 9 J d G V t P j x J d G V t P j x J d G V t T G 9 j Y X R p b 2 4 + P E l 0 Z W 1 U e X B l P k Z v c m 1 1 b G E 8 L 0 l 0 Z W 1 U e X B l P j x J d G V t U G F 0 a D 5 T Z W N 0 a W 9 u M S 9 U Y W J s Z T A y M y U y M C h Q Y W d l J T I w M j A p L 0 N o Y W 5 n Z W Q l M j B U e X B l P C 9 J d G V t U G F 0 a D 4 8 L 0 l 0 Z W 1 M b 2 N h d G l v b j 4 8 U 3 R h Y m x l R W 5 0 c m l l c y 8 + P C 9 J d G V t P j x J d G V t P j x J d G V t T G 9 j Y X R p b 2 4 + P E l 0 Z W 1 U e X B l P k Z v c m 1 1 b G E 8 L 0 l 0 Z W 1 U e X B l P j x J d G V t U G F 0 a D 5 T Z W N 0 a W 9 u M S 9 U Y W J s Z T A y N C U y M C h Q Y W d l J T I w M j E p L 1 N v d X J j Z T w v S X R l b V B h d G g + P C 9 J d G V t T G 9 j Y X R p b 2 4 + P F N 0 Y W J s Z U V u d H J p Z X M v P j w v S X R l b T 4 8 S X R l b T 4 8 S X R l b U x v Y 2 F 0 a W 9 u P j x J d G V t V H l w Z T 5 G b 3 J t d W x h P C 9 J d G V t V H l w Z T 4 8 S X R l b V B h d G g + U 2 V j d G l v b j E v V G F i b G U w M j Q l M j A o U G F n Z S U y M D I x K S 9 U Y W J s Z T A y N D w v S X R l b V B h d G g + P C 9 J d G V t T G 9 j Y X R p b 2 4 + P F N 0 Y W J s Z U V u d H J p Z X M v P j w v S X R l b T 4 8 S X R l b T 4 8 S X R l b U x v Y 2 F 0 a W 9 u P j x J d G V t V H l w Z T 5 G b 3 J t d W x h P C 9 J d G V t V H l w Z T 4 8 S X R l b V B h d G g + U 2 V j d G l v b j E v V G F i b G U w M j Q l M j A o U G F n Z S U y M D I x K S 9 D a G F u Z 2 V k J T I w V H l w Z T w v S X R l b V B h d G g + P C 9 J d G V t T G 9 j Y X R p b 2 4 + P F N 0 Y W J s Z U V u d H J p Z X M v P j w v S X R l b T 4 8 S X R l b T 4 8 S X R l b U x v Y 2 F 0 a W 9 u P j x J d G V t V H l w Z T 5 G b 3 J t d W x h P C 9 J d G V t V H l w Z T 4 8 S X R l b V B h d G g + U 2 V j d G l v b j E v V G F i b G U w M j U l M j A o U G F n Z S U y M D I y K S 9 T b 3 V y Y 2 U 8 L 0 l 0 Z W 1 Q Y X R o P j w v S X R l b U x v Y 2 F 0 a W 9 u P j x T d G F i b G V F b n R y a W V z L z 4 8 L 0 l 0 Z W 0 + P E l 0 Z W 0 + P E l 0 Z W 1 M b 2 N h d G l v b j 4 8 S X R l b V R 5 c G U + R m 9 y b X V s Y T w v S X R l b V R 5 c G U + P E l 0 Z W 1 Q Y X R o P l N l Y 3 R p b 2 4 x L 1 R h Y m x l M D I 1 J T I w K F B h Z 2 U l M j A y M i k v V G F i b G U w M j U 8 L 0 l 0 Z W 1 Q Y X R o P j w v S X R l b U x v Y 2 F 0 a W 9 u P j x T d G F i b G V F b n R y a W V z L z 4 8 L 0 l 0 Z W 0 + P E l 0 Z W 0 + P E l 0 Z W 1 M b 2 N h d G l v b j 4 8 S X R l b V R 5 c G U + R m 9 y b X V s Y T w v S X R l b V R 5 c G U + P E l 0 Z W 1 Q Y X R o P l N l Y 3 R p b 2 4 x L 1 R h Y m x l M D I 1 J T I w K F B h Z 2 U l M j A y M i k v Q 2 h h b m d l Z C U y M F R 5 c G U 8 L 0 l 0 Z W 1 Q Y X R o P j w v S X R l b U x v Y 2 F 0 a W 9 u P j x T d G F i b G V F b n R y a W V z L z 4 8 L 0 l 0 Z W 0 + P E l 0 Z W 0 + P E l 0 Z W 1 M b 2 N h d G l v b j 4 8 S X R l b V R 5 c G U + R m 9 y b X V s Y T w v S X R l b V R 5 c G U + P E l 0 Z W 1 Q Y X R o P l N l Y 3 R p b 2 4 x L 1 R h Y m x l M D I 2 J T I w K F B h Z 2 U l M j A y M y k v U 2 9 1 c m N l P C 9 J d G V t U G F 0 a D 4 8 L 0 l 0 Z W 1 M b 2 N h d G l v b j 4 8 U 3 R h Y m x l R W 5 0 c m l l c y 8 + P C 9 J d G V t P j x J d G V t P j x J d G V t T G 9 j Y X R p b 2 4 + P E l 0 Z W 1 U e X B l P k Z v c m 1 1 b G E 8 L 0 l 0 Z W 1 U e X B l P j x J d G V t U G F 0 a D 5 T Z W N 0 a W 9 u M S 9 U Y W J s Z T A y N i U y M C h Q Y W d l J T I w M j M p L 1 R h Y m x l M D I 2 P C 9 J d G V t U G F 0 a D 4 8 L 0 l 0 Z W 1 M b 2 N h d G l v b j 4 8 U 3 R h Y m x l R W 5 0 c m l l c y 8 + P C 9 J d G V t P j x J d G V t P j x J d G V t T G 9 j Y X R p b 2 4 + P E l 0 Z W 1 U e X B l P k Z v c m 1 1 b G E 8 L 0 l 0 Z W 1 U e X B l P j x J d G V t U G F 0 a D 5 T Z W N 0 a W 9 u M S 9 U Y W J s Z T A y N i U y M C h Q Y W d l J T I w M j M p L 0 N o Y W 5 n Z W Q l M j B U e X B l P C 9 J d G V t U G F 0 a D 4 8 L 0 l 0 Z W 1 M b 2 N h d G l v b j 4 8 U 3 R h Y m x l R W 5 0 c m l l c y 8 + P C 9 J d G V t P j x J d G V t P j x J d G V t T G 9 j Y X R p b 2 4 + P E l 0 Z W 1 U e X B l P k Z v c m 1 1 b G E 8 L 0 l 0 Z W 1 U e X B l P j x J d G V t U G F 0 a D 5 T Z W N 0 a W 9 u M S 9 U Y W J s Z T A y N y U y M C h Q Y W d l J T I w M j Q p L 1 N v d X J j Z T w v S X R l b V B h d G g + P C 9 J d G V t T G 9 j Y X R p b 2 4 + P F N 0 Y W J s Z U V u d H J p Z X M v P j w v S X R l b T 4 8 S X R l b T 4 8 S X R l b U x v Y 2 F 0 a W 9 u P j x J d G V t V H l w Z T 5 G b 3 J t d W x h P C 9 J d G V t V H l w Z T 4 8 S X R l b V B h d G g + U 2 V j d G l v b j E v V G F i b G U w M j c l M j A o U G F n Z S U y M D I 0 K S 9 U Y W J s Z T A y N z w v S X R l b V B h d G g + P C 9 J d G V t T G 9 j Y X R p b 2 4 + P F N 0 Y W J s Z U V u d H J p Z X M v P j w v S X R l b T 4 8 S X R l b T 4 8 S X R l b U x v Y 2 F 0 a W 9 u P j x J d G V t V H l w Z T 5 G b 3 J t d W x h P C 9 J d G V t V H l w Z T 4 8 S X R l b V B h d G g + U 2 V j d G l v b j E v V G F i b G U w M j c l M j A o U G F n Z S U y M D I 0 K S 9 D a G F u Z 2 V k J T I w V H l w Z T w v S X R l b V B h d G g + P C 9 J d G V t T G 9 j Y X R p b 2 4 + P F N 0 Y W J s Z U V u d H J p Z X M v P j w v S X R l b T 4 8 S X R l b T 4 8 S X R l b U x v Y 2 F 0 a W 9 u P j x J d G V t V H l w Z T 5 G b 3 J t d W x h P C 9 J d G V t V H l w Z T 4 8 S X R l b V B h d G g + U 2 V j d G l v b j E v V G F i b G U w M j g l M j A o U G F n Z S U y M D I 1 K S 9 T b 3 V y Y 2 U 8 L 0 l 0 Z W 1 Q Y X R o P j w v S X R l b U x v Y 2 F 0 a W 9 u P j x T d G F i b G V F b n R y a W V z L z 4 8 L 0 l 0 Z W 0 + P E l 0 Z W 0 + P E l 0 Z W 1 M b 2 N h d G l v b j 4 8 S X R l b V R 5 c G U + R m 9 y b X V s Y T w v S X R l b V R 5 c G U + P E l 0 Z W 1 Q Y X R o P l N l Y 3 R p b 2 4 x L 1 R h Y m x l M D I 4 J T I w K F B h Z 2 U l M j A y N S k v V G F i b G U w M j g 8 L 0 l 0 Z W 1 Q Y X R o P j w v S X R l b U x v Y 2 F 0 a W 9 u P j x T d G F i b G V F b n R y a W V z L z 4 8 L 0 l 0 Z W 0 + P E l 0 Z W 0 + P E l 0 Z W 1 M b 2 N h d G l v b j 4 8 S X R l b V R 5 c G U + R m 9 y b X V s Y T w v S X R l b V R 5 c G U + P E l 0 Z W 1 Q Y X R o P l N l Y 3 R p b 2 4 x L 1 R h Y m x l M D I 4 J T I w K F B h Z 2 U l M j A y N S k v Q 2 h h b m d l Z C U y M F R 5 c G U 8 L 0 l 0 Z W 1 Q Y X R o P j w v S X R l b U x v Y 2 F 0 a W 9 u P j x T d G F i b G V F b n R y a W V z L z 4 8 L 0 l 0 Z W 0 + P E l 0 Z W 0 + P E l 0 Z W 1 M b 2 N h d G l v b j 4 8 S X R l b V R 5 c G U + R m 9 y b X V s Y T w v S X R l b V R 5 c G U + P E l 0 Z W 1 Q Y X R o P l N l Y 3 R p b 2 4 x L 1 R h Y m x l M D I 5 J T I w K F B h Z 2 U l M j A y N i k v U 2 9 1 c m N l P C 9 J d G V t U G F 0 a D 4 8 L 0 l 0 Z W 1 M b 2 N h d G l v b j 4 8 U 3 R h Y m x l R W 5 0 c m l l c y 8 + P C 9 J d G V t P j x J d G V t P j x J d G V t T G 9 j Y X R p b 2 4 + P E l 0 Z W 1 U e X B l P k Z v c m 1 1 b G E 8 L 0 l 0 Z W 1 U e X B l P j x J d G V t U G F 0 a D 5 T Z W N 0 a W 9 u M S 9 U Y W J s Z T A y O S U y M C h Q Y W d l J T I w M j Y p L 1 R h Y m x l M D I 5 P C 9 J d G V t U G F 0 a D 4 8 L 0 l 0 Z W 1 M b 2 N h d G l v b j 4 8 U 3 R h Y m x l R W 5 0 c m l l c y 8 + P C 9 J d G V t P j x J d G V t P j x J d G V t T G 9 j Y X R p b 2 4 + P E l 0 Z W 1 U e X B l P k Z v c m 1 1 b G E 8 L 0 l 0 Z W 1 U e X B l P j x J d G V t U G F 0 a D 5 T Z W N 0 a W 9 u M S 9 U Y W J s Z T A y O S U y M C h Q Y W d l J T I w M j Y p L 0 N o Y W 5 n Z W Q l M j B U e X B l P C 9 J d G V t U G F 0 a D 4 8 L 0 l 0 Z W 1 M b 2 N h d G l v b j 4 8 U 3 R h Y m x l R W 5 0 c m l l c y 8 + P C 9 J d G V t P j x J d G V t P j x J d G V t T G 9 j Y X R p b 2 4 + P E l 0 Z W 1 U e X B l P k Z v c m 1 1 b G E 8 L 0 l 0 Z W 1 U e X B l P j x J d G V t U G F 0 a D 5 T Z W N 0 a W 9 u M S 9 U Y W J s Z T A z M C U y M C h Q Y W d l J T I w M j c p L 1 N v d X J j Z T w v S X R l b V B h d G g + P C 9 J d G V t T G 9 j Y X R p b 2 4 + P F N 0 Y W J s Z U V u d H J p Z X M v P j w v S X R l b T 4 8 S X R l b T 4 8 S X R l b U x v Y 2 F 0 a W 9 u P j x J d G V t V H l w Z T 5 G b 3 J t d W x h P C 9 J d G V t V H l w Z T 4 8 S X R l b V B h d G g + U 2 V j d G l v b j E v V G F i b G U w M z A l M j A o U G F n Z S U y M D I 3 K S 9 U Y W J s Z T A z M D w v S X R l b V B h d G g + P C 9 J d G V t T G 9 j Y X R p b 2 4 + P F N 0 Y W J s Z U V u d H J p Z X M v P j w v S X R l b T 4 8 S X R l b T 4 8 S X R l b U x v Y 2 F 0 a W 9 u P j x J d G V t V H l w Z T 5 G b 3 J t d W x h P C 9 J d G V t V H l w Z T 4 8 S X R l b V B h d G g + U 2 V j d G l v b j E v V G F i b G U w M z A l M j A o U G F n Z S U y M D I 3 K S 9 D a G F u Z 2 V k J T I w V H l w Z T w v S X R l b V B h d G g + P C 9 J d G V t T G 9 j Y X R p b 2 4 + P F N 0 Y W J s Z U V u d H J p Z X M v P j w v S X R l b T 4 8 S X R l b T 4 8 S X R l b U x v Y 2 F 0 a W 9 u P j x J d G V t V H l w Z T 5 G b 3 J t d W x h P C 9 J d G V t V H l w Z T 4 8 S X R l b V B h d G g + U 2 V j d G l v b j E v V G F i b G U w M z E l M j A o U G F n Z S U y M D I 4 K S 9 T b 3 V y Y 2 U 8 L 0 l 0 Z W 1 Q Y X R o P j w v S X R l b U x v Y 2 F 0 a W 9 u P j x T d G F i b G V F b n R y a W V z L z 4 8 L 0 l 0 Z W 0 + P E l 0 Z W 0 + P E l 0 Z W 1 M b 2 N h d G l v b j 4 8 S X R l b V R 5 c G U + R m 9 y b X V s Y T w v S X R l b V R 5 c G U + P E l 0 Z W 1 Q Y X R o P l N l Y 3 R p b 2 4 x L 1 R h Y m x l M D M x J T I w K F B h Z 2 U l M j A y O C k v V G F i b G U w M z E 8 L 0 l 0 Z W 1 Q Y X R o P j w v S X R l b U x v Y 2 F 0 a W 9 u P j x T d G F i b G V F b n R y a W V z L z 4 8 L 0 l 0 Z W 0 + P E l 0 Z W 0 + P E l 0 Z W 1 M b 2 N h d G l v b j 4 8 S X R l b V R 5 c G U + R m 9 y b X V s Y T w v S X R l b V R 5 c G U + P E l 0 Z W 1 Q Y X R o P l N l Y 3 R p b 2 4 x L 1 R h Y m x l M D M x J T I w K F B h Z 2 U l M j A y O C k v Q 2 h h b m d l Z C U y M F R 5 c G U 8 L 0 l 0 Z W 1 Q Y X R o P j w v S X R l b U x v Y 2 F 0 a W 9 u P j x T d G F i b G V F b n R y a W V z L z 4 8 L 0 l 0 Z W 0 + P E l 0 Z W 0 + P E l 0 Z W 1 M b 2 N h d G l v b j 4 8 S X R l b V R 5 c G U + R m 9 y b X V s Y T w v S X R l b V R 5 c G U + P E l 0 Z W 1 Q Y X R o P l N l Y 3 R p b 2 4 x L 1 R h Y m x l M D M y J T I w K F B h Z 2 U l M j A y O C k v U 2 9 1 c m N l P C 9 J d G V t U G F 0 a D 4 8 L 0 l 0 Z W 1 M b 2 N h d G l v b j 4 8 U 3 R h Y m x l R W 5 0 c m l l c y 8 + P C 9 J d G V t P j x J d G V t P j x J d G V t T G 9 j Y X R p b 2 4 + P E l 0 Z W 1 U e X B l P k Z v c m 1 1 b G E 8 L 0 l 0 Z W 1 U e X B l P j x J d G V t U G F 0 a D 5 T Z W N 0 a W 9 u M S 9 U Y W J s Z T A z M i U y M C h Q Y W d l J T I w M j g p L 1 R h Y m x l M D M y P C 9 J d G V t U G F 0 a D 4 8 L 0 l 0 Z W 1 M b 2 N h d G l v b j 4 8 U 3 R h Y m x l R W 5 0 c m l l c y 8 + P C 9 J d G V t P j x J d G V t P j x J d G V t T G 9 j Y X R p b 2 4 + P E l 0 Z W 1 U e X B l P k Z v c m 1 1 b G E 8 L 0 l 0 Z W 1 U e X B l P j x J d G V t U G F 0 a D 5 T Z W N 0 a W 9 u M S 9 U Y W J s Z T A z M i U y M C h Q Y W d l J T I w M j g p L 1 B y b 2 1 v d G V k J T I w S G V h Z G V y c z w v S X R l b V B h d G g + P C 9 J d G V t T G 9 j Y X R p b 2 4 + P F N 0 Y W J s Z U V u d H J p Z X M v P j w v S X R l b T 4 8 S X R l b T 4 8 S X R l b U x v Y 2 F 0 a W 9 u P j x J d G V t V H l w Z T 5 G b 3 J t d W x h P C 9 J d G V t V H l w Z T 4 8 S X R l b V B h d G g + U 2 V j d G l v b j E v V G F i b G U w M z I l M j A o U G F n Z S U y M D I 4 K S 9 D a G F u Z 2 V k J T I w V H l w Z T 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D a A A A A A Q A A A N C M n d 8 B F d E R j H o A w E / C l + s B A A A A h b 1 M u 9 J j 6 0 q W f y O D N 1 y 1 U g A A A A A C A A A A A A A D Z g A A w A A A A B A A A A B r 0 / m O K m Y w h R 6 z 7 K 7 8 w v 0 O A A A A A A S A A A C g A A A A E A A A A O g Z S X 8 p A M 2 m y l B n Q U / 5 T J Z Q A A A A r w G r J C h 8 b y m s p + / P M 3 B L 1 L 0 V p U C L 3 2 i V u x K U C 0 z E 5 W I h 3 u J w / P t t 9 L f 6 p w 8 m t 8 y o X u e r t E G C s F n S f 4 z S v W 0 2 P 4 B s P F O w 4 a x 1 7 A x g 0 m z f p Y M U A A A A u e + 6 V / H g z 9 F O 3 / T L X 3 z g J 0 M j h / M = < / D a t a M a s h u p > 
</file>

<file path=customXml/itemProps1.xml><?xml version="1.0" encoding="utf-8"?>
<ds:datastoreItem xmlns:ds="http://schemas.openxmlformats.org/officeDocument/2006/customXml" ds:itemID="{AF62D5B8-4037-49AC-87AF-00DCA2B8FB0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Prijave tražbina</vt:lpstr>
      <vt:lpstr>Sheet1</vt:lpstr>
      <vt:lpstr>'Prijave tražbina'!Print_Titles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Franković</dc:creator>
  <cp:lastModifiedBy>Darko Janković</cp:lastModifiedBy>
  <cp:lastPrinted>2024-02-19T10:50:23Z</cp:lastPrinted>
  <dcterms:created xsi:type="dcterms:W3CDTF">2022-12-27T12:06:54Z</dcterms:created>
  <dcterms:modified xsi:type="dcterms:W3CDTF">2025-03-03T12:03:27Z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d1ab742f-39a8-4a62-9744-1e8791e01e71_Enabled">
    <vt:lpwstr>true</vt:lpwstr>
  </property>
  <property fmtid="{D5CDD505-2E9C-101B-9397-08002B2CF9AE}" pid="4" name="MSIP_Label_d1ab742f-39a8-4a62-9744-1e8791e01e71_SetDate">
    <vt:lpwstr>2023-01-02T12:46:12Z</vt:lpwstr>
  </property>
  <property fmtid="{D5CDD505-2E9C-101B-9397-08002B2CF9AE}" pid="5" name="MSIP_Label_d1ab742f-39a8-4a62-9744-1e8791e01e71_Method">
    <vt:lpwstr>Privileged</vt:lpwstr>
  </property>
  <property fmtid="{D5CDD505-2E9C-101B-9397-08002B2CF9AE}" pid="6" name="MSIP_Label_d1ab742f-39a8-4a62-9744-1e8791e01e71_Name">
    <vt:lpwstr>test</vt:lpwstr>
  </property>
  <property fmtid="{D5CDD505-2E9C-101B-9397-08002B2CF9AE}" pid="7" name="MSIP_Label_d1ab742f-39a8-4a62-9744-1e8791e01e71_SiteId">
    <vt:lpwstr>f48894ec-930b-40d5-9326-43383e17b59f</vt:lpwstr>
  </property>
  <property fmtid="{D5CDD505-2E9C-101B-9397-08002B2CF9AE}" pid="8" name="MSIP_Label_d1ab742f-39a8-4a62-9744-1e8791e01e71_ActionId">
    <vt:lpwstr>11dc6c8c-2896-427c-8569-1b5e89a06781</vt:lpwstr>
  </property>
  <property fmtid="{D5CDD505-2E9C-101B-9397-08002B2CF9AE}" pid="9" name="MSIP_Label_d1ab742f-39a8-4a62-9744-1e8791e01e71_ContentBits">
    <vt:lpwstr>0</vt:lpwstr>
  </property>
</Properties>
</file>