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29 - CARNIS j.d.o.o. Jurdani (St 185-2024)\Prijave tražbina vjerovnika sa tablicom\"/>
    </mc:Choice>
  </mc:AlternateContent>
  <xr:revisionPtr revIDLastSave="0" documentId="13_ncr:1_{853BEB59-963C-4045-873E-2684611B5424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tražbina'!$A$12:$T$77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L65" i="1"/>
  <c r="N65" i="1"/>
  <c r="K67" i="1"/>
  <c r="L67" i="1"/>
  <c r="N44" i="1"/>
  <c r="L44" i="1" s="1"/>
  <c r="L22" i="1"/>
  <c r="N20" i="1"/>
  <c r="L20" i="1" s="1"/>
  <c r="L60" i="1"/>
  <c r="K60" i="1"/>
  <c r="M70" i="1"/>
  <c r="K70" i="1" s="1"/>
  <c r="N70" i="1"/>
  <c r="L70" i="1" s="1"/>
  <c r="L45" i="1" l="1"/>
  <c r="L54" i="1"/>
  <c r="K42" i="1"/>
  <c r="L42" i="1"/>
  <c r="L56" i="1" l="1"/>
  <c r="M68" i="1" l="1"/>
  <c r="K68" i="1" s="1"/>
  <c r="N68" i="1"/>
  <c r="L68" i="1" s="1"/>
  <c r="P62" i="1"/>
  <c r="N62" i="1" l="1"/>
  <c r="L62" i="1" s="1"/>
  <c r="N33" i="1" l="1"/>
  <c r="L33" i="1" s="1"/>
  <c r="L36" i="1" l="1"/>
  <c r="N61" i="1"/>
  <c r="L61" i="1" s="1"/>
  <c r="N35" i="1" l="1"/>
  <c r="L35" i="1" s="1"/>
</calcChain>
</file>

<file path=xl/sharedStrings.xml><?xml version="1.0" encoding="utf-8"?>
<sst xmlns="http://schemas.openxmlformats.org/spreadsheetml/2006/main" count="344" uniqueCount="234">
  <si>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</si>
  <si>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</si>
  <si>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</si>
  <si>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</si>
  <si>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</si>
  <si>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</si>
  <si>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</si>
  <si>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</si>
  <si>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</si>
  <si>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</si>
  <si>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</si>
  <si>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</si>
  <si>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</si>
  <si>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</si>
  <si>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</si>
  <si>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</si>
  <si>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</si>
  <si>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</si>
  <si>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</si>
  <si>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</si>
  <si>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</si>
  <si>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</si>
  <si>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</si>
  <si>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</si>
  <si>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</si>
  <si>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</si>
  <si>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</si>
  <si>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</si>
  <si>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</si>
  <si>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</si>
  <si>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</si>
  <si>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</si>
  <si>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</si>
  <si>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034-011/24-10/29</t>
  </si>
  <si>
    <t>CARNIS j.d.o.o.</t>
  </si>
  <si>
    <t>Veli Brgud 156, Jurdani</t>
  </si>
  <si>
    <t>St-185/2024</t>
  </si>
  <si>
    <t>09.05.2024.</t>
  </si>
  <si>
    <t>ALBI d.o.o.</t>
  </si>
  <si>
    <t>74376972925</t>
  </si>
  <si>
    <t xml:space="preserve">Poduzetnička zona - Zona imprenditoriale 10, 52215 Galižana </t>
  </si>
  <si>
    <t>DA</t>
  </si>
  <si>
    <t>ALDEN d.o.o.</t>
  </si>
  <si>
    <t>68015611280</t>
  </si>
  <si>
    <t xml:space="preserve">Baderna 8, 52440 Poreč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</si>
  <si>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 (Baderna 8, 52220 Labin)</t>
    </r>
  </si>
  <si>
    <t>AFRIĆ ANSELMO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</si>
  <si>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OIB/adresu vjerovnika</t>
    </r>
  </si>
  <si>
    <t>AURA PROIZVODI d.o.o.</t>
  </si>
  <si>
    <t>58485401007</t>
  </si>
  <si>
    <t>2. Istarske brigade 2/1, 52420 Buzet</t>
  </si>
  <si>
    <t>BALANS VAGA d.o.o.</t>
  </si>
  <si>
    <t>71361795210</t>
  </si>
  <si>
    <t>Zvonimirova 70 A, 51000 Rijeka</t>
  </si>
  <si>
    <t>BIROTA d.o.o.</t>
  </si>
  <si>
    <t>96214774201</t>
  </si>
  <si>
    <t>Blažićevo C 5, 51000 Rijeka</t>
  </si>
  <si>
    <t>BURETIĆ BREGI d.o.o.</t>
  </si>
  <si>
    <t>55304823697</t>
  </si>
  <si>
    <t>Anđeli 74 B, 51211 Bregi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</si>
  <si>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pogrešni naziv i adresu vjerovnika (BURETIĆ BEGI d.o.o. / Anđeli 74 B, 51211 Matulji)</t>
    </r>
  </si>
  <si>
    <t>DEZINSEKCIJA, d.o.o.</t>
  </si>
  <si>
    <t>75145286506</t>
  </si>
  <si>
    <t xml:space="preserve">Brajšina 13, 51000 Rijeka </t>
  </si>
  <si>
    <t>DITA TRADE, d.o.o.</t>
  </si>
  <si>
    <t>Jurdani 41 A, 51211Jurdani</t>
  </si>
  <si>
    <t>11037915627</t>
  </si>
  <si>
    <t>EKOFARMA SRNJAK d.o.o.</t>
  </si>
  <si>
    <t>95878286439</t>
  </si>
  <si>
    <t xml:space="preserve">Kirin 35, 44410 Kirin </t>
  </si>
  <si>
    <t xml:space="preserve">ELEKTRONIČKI RAČUNI d.o.o. </t>
  </si>
  <si>
    <t>42889250808</t>
  </si>
  <si>
    <t xml:space="preserve">Ulica Simona Gregorčiča 8, 10000 Zagreb </t>
  </si>
  <si>
    <t>Eurofins Croatiakontrola d.o.o.</t>
  </si>
  <si>
    <t>50024748563</t>
  </si>
  <si>
    <t>Karlovačka cesta 4 L, 10000 Zagreb</t>
  </si>
  <si>
    <t xml:space="preserve">FIBIS d.o.o. </t>
  </si>
  <si>
    <t>10634598453</t>
  </si>
  <si>
    <t>Medarska ulica 69, 10000 Zagreb</t>
  </si>
  <si>
    <t>FIDUS d.o.o.</t>
  </si>
  <si>
    <t>20823775439</t>
  </si>
  <si>
    <t xml:space="preserve">Rikarda Katalinića Jeretova 6, 51000 Rijeka </t>
  </si>
  <si>
    <t>FIVAS d.o.o.</t>
  </si>
  <si>
    <t>07447062766</t>
  </si>
  <si>
    <t xml:space="preserve">Selina 2, 51410 Čavle </t>
  </si>
  <si>
    <t>Dužnik je u prijedlogu naveo pogrešan OIB vjerovnika (7447062766)</t>
  </si>
  <si>
    <t>GENERALI OSIGURANJE d.d.</t>
  </si>
  <si>
    <t>10840749604</t>
  </si>
  <si>
    <t>Slavonska avenija 1 B, 10000 Zagreb</t>
  </si>
  <si>
    <t>GIR, d.o.o.</t>
  </si>
  <si>
    <t>24638078222</t>
  </si>
  <si>
    <t xml:space="preserve">Paladini 14, 52420 Buzet </t>
  </si>
  <si>
    <t xml:space="preserve">HEP ELEKTRA d.o.o. </t>
  </si>
  <si>
    <t>43965974818</t>
  </si>
  <si>
    <t xml:space="preserve">Ulica grada Vukovara 37, 10000 Zagreb </t>
  </si>
  <si>
    <t>HOD, d.o.o.</t>
  </si>
  <si>
    <t>22130107488</t>
  </si>
  <si>
    <t>Zagorska cesta 23, 10296 Luka</t>
  </si>
  <si>
    <t>Hrvatska radiotelevizija</t>
  </si>
  <si>
    <t>68419124305</t>
  </si>
  <si>
    <t xml:space="preserve">Prisavlje 3, Zagreb </t>
  </si>
  <si>
    <t>JELAČIĆ IVANA</t>
  </si>
  <si>
    <t xml:space="preserve">KRAS MESNA INDUSTRIJA d.o.o. </t>
  </si>
  <si>
    <t>71842616220</t>
  </si>
  <si>
    <t xml:space="preserve">Marinići 195, 51216 Marinići 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</si>
  <si>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poštanski broj (10000)</t>
    </r>
  </si>
  <si>
    <t>LIBUKOM JURDANI d.o.o.</t>
  </si>
  <si>
    <t>77671806963</t>
  </si>
  <si>
    <t>Jurdani 50 b, 51211 Jurdani</t>
  </si>
  <si>
    <t>MESOTRGOVINA RIJEKA d.o.o.</t>
  </si>
  <si>
    <t xml:space="preserve">Marinići 190, 51216 Viškovo </t>
  </si>
  <si>
    <t>METRO Cash &amp; Carry d.o.o.</t>
  </si>
  <si>
    <t xml:space="preserve">Jankomir 31, 10000 Zagreb </t>
  </si>
  <si>
    <t>MILENA d.o.o.</t>
  </si>
  <si>
    <t xml:space="preserve">Bačva 15, 52440 Bačva </t>
  </si>
  <si>
    <t>MLJEKARA LATUS d.o.o.</t>
  </si>
  <si>
    <t>G. Orbanići 12 d, 52341 Žminj</t>
  </si>
  <si>
    <t>NASTAVNI ZAVOD ZA JAVNO ZDRAVSTVO DR. ANDRIJA ŠTAMPAR</t>
  </si>
  <si>
    <t xml:space="preserve">Mirogojska Cesta 16, 10000 Zagreb </t>
  </si>
  <si>
    <t>BOĐIRKOVIĆ ŽIVOJIN, vl. OBRT BOĐIRKOVIĆ</t>
  </si>
  <si>
    <t>02485486102</t>
  </si>
  <si>
    <t>ŠKOLSKA 14, 32227 BOROVO</t>
  </si>
  <si>
    <t>OPATIJA 21 d.o.o.</t>
  </si>
  <si>
    <t>Stubište Lipovica 3, 51410 Opatija</t>
  </si>
  <si>
    <t>BURIĆ DORINA</t>
  </si>
  <si>
    <t>41717688642</t>
  </si>
  <si>
    <t xml:space="preserve">VELI BRGUD 127, 51213 JURDANI </t>
  </si>
  <si>
    <t>PERŠURIĆ MARIO, OPG</t>
  </si>
  <si>
    <t>ŽENODRAGA 3, 52463  ŽENODRAGA</t>
  </si>
  <si>
    <t xml:space="preserve">ORBICO d.o.o. </t>
  </si>
  <si>
    <t xml:space="preserve">Koturaška Cesta 69, 10000 Zagreb </t>
  </si>
  <si>
    <t>ORCUS PLUS d.o.o.</t>
  </si>
  <si>
    <t>Svilno 91, 51218 Čavle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</si>
  <si>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(Valjani 26, 51216 Viškovo)</t>
    </r>
  </si>
  <si>
    <t>ULICA DRAGI 9 C, 51211 POBRI</t>
  </si>
  <si>
    <t>ISKRA KORINA, vl. PEKARA KORINA, OBRT ZA PROIZVODNJU, TRGOVINU I USLUGE</t>
  </si>
  <si>
    <t>PIVKA d.o.o.</t>
  </si>
  <si>
    <t>Jušići 116 b, 51213 Jurdani</t>
  </si>
  <si>
    <t>POLJOMES d.o.o.</t>
  </si>
  <si>
    <t>Ulica Stjepana Radića 9, 43212 Rovišće</t>
  </si>
  <si>
    <t>PREMES d.o.o.</t>
  </si>
  <si>
    <t>Kringa 1 A, 52444 Tinjan</t>
  </si>
  <si>
    <t>KUZMANOVIĆ VEDRAN, vl. PRIJEVOZNIČKI OBRT "KUZMA"</t>
  </si>
  <si>
    <t>SPINČIĆI 75 B, 51215 Kastav</t>
  </si>
  <si>
    <t>PROCAR d.o.o.</t>
  </si>
  <si>
    <t>28594830439</t>
  </si>
  <si>
    <t>Jušići 113 B, 51213 Jurdani</t>
  </si>
  <si>
    <t>PROIZVODNJA SVIJEĆA ANIČIĆ d.o.o.</t>
  </si>
  <si>
    <t>Ul. F. J. Schullera 10, 51410 Opatija</t>
  </si>
  <si>
    <t>Raiffeisenbank Austria d.d.</t>
  </si>
  <si>
    <t>Magazinska cesta 69, 10000 Zagreb</t>
  </si>
  <si>
    <t>REPUBLIKA HRVATSKA MINISTARSTVO FINANCIJA</t>
  </si>
  <si>
    <t>Katančićeva ulica 5, 10000 Zagreb</t>
  </si>
  <si>
    <t>MINISTARSTVO POLJOPRIVREDE</t>
  </si>
  <si>
    <t xml:space="preserve">Ulica grada Vukovara 78, 10000 Zagreb </t>
  </si>
  <si>
    <t>RI-ALMAR d.o.o.</t>
  </si>
  <si>
    <t>Ivana Matrljana 4, 51000 Rijeka</t>
  </si>
  <si>
    <t>RUKAVINA PROMET d.o.o.</t>
  </si>
  <si>
    <t>07582085807</t>
  </si>
  <si>
    <t>Skokov Prilaz 8, 10000 Zagreb</t>
  </si>
  <si>
    <t>09057909000</t>
  </si>
  <si>
    <t>RUŽIĆ GOSPODARSTVO d.o.o.</t>
  </si>
  <si>
    <t>SATURNUS d. o. o.</t>
  </si>
  <si>
    <t xml:space="preserve">Radićeva 30, 51000 Rijeka </t>
  </si>
  <si>
    <t>Turkovo 46, 51216 Viškovo</t>
  </si>
  <si>
    <t>SECOM, d.o.o.</t>
  </si>
  <si>
    <t>SECURITAS HRVATSKA d.o.o.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</si>
  <si>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pogrešnu adresu vjerovnika (Zelinska 3, 10000 Zagreb)</t>
    </r>
  </si>
  <si>
    <t>Oreškovićeva ulica  6n/2, 10000 Zagreb</t>
  </si>
  <si>
    <t>SELCO d.o.o.</t>
  </si>
  <si>
    <t xml:space="preserve">Put u Bregi 2, 51410 Opatija </t>
  </si>
  <si>
    <t>STUDIO GRAPHIC OPATIJA d.o.o.</t>
  </si>
  <si>
    <t xml:space="preserve">Nova cesta 101, 51410 Opatija </t>
  </si>
  <si>
    <t>SVETESS d.o.o.</t>
  </si>
  <si>
    <t>Kučićki put 36 A, 51000 Rijeka</t>
  </si>
  <si>
    <t>TEHNOFOOD d.o.o.</t>
  </si>
  <si>
    <t xml:space="preserve">Poslovni park Karlovac 4 B, 47250 Belajske Poljice </t>
  </si>
  <si>
    <t xml:space="preserve">MATIJEVIĆ IVAN, vl. trgovački obrt MAT </t>
  </si>
  <si>
    <t>M.VLAŠIĆA 26/18, 52440 Poreč</t>
  </si>
  <si>
    <t>UNIJA NOVA, d.o.o.</t>
  </si>
  <si>
    <t>Strojarska cesta 7, 10360 Sesvete</t>
  </si>
  <si>
    <t>VALENTA WINES d.o.o.</t>
  </si>
  <si>
    <t>Kaldir 9 A, 52424 Motovun</t>
  </si>
  <si>
    <t>00467090373</t>
  </si>
  <si>
    <t>VALIPILE d.o.o.</t>
  </si>
  <si>
    <t>Ulica Ive Politea 62, 10361 Sesvetski Kraljevac</t>
  </si>
  <si>
    <t>VIOLETA d.o.o.</t>
  </si>
  <si>
    <t>Obrež Zelinski 55, 10380 Sveti Ivan Zelina</t>
  </si>
  <si>
    <t>ZLATNA KAVA d.o.o.</t>
  </si>
  <si>
    <t>Put Brdo 6 a, 51211 Matulji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</si>
  <si>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je u prijedlogu naveo pogrešan poštanski broj (21211)</t>
    </r>
  </si>
  <si>
    <t>POLAČA 378, 23423 POLAČA</t>
  </si>
  <si>
    <t>KULAŠ JOSIP, vl. Knjigovodstveni obrt ŽIRO</t>
  </si>
  <si>
    <t>Uska 4, 40320 Hodošan, Donji Kraljevac</t>
  </si>
  <si>
    <t>Redovna tražbina</t>
  </si>
  <si>
    <t>12.04.2024.</t>
  </si>
  <si>
    <t>Redovni računi</t>
  </si>
  <si>
    <t>16.04.2024.</t>
  </si>
  <si>
    <t>1. Ugovor o kreditu broj 21618010051 od 04.06.2021. na iznos 100.000,00 kn/13.272,28 EUR (partija 618-55-899868)</t>
  </si>
  <si>
    <t>Hrvatski Telekom d.d.</t>
  </si>
  <si>
    <t>81793146560</t>
  </si>
  <si>
    <t>Radnička cesta 21, Zagreb</t>
  </si>
  <si>
    <t>NE</t>
  </si>
  <si>
    <t>09.04.2024.</t>
  </si>
  <si>
    <t>24.04.2024.</t>
  </si>
  <si>
    <t>Porezni dug</t>
  </si>
  <si>
    <t>DA
36.442,80 EUR</t>
  </si>
  <si>
    <t>25.04.2024.</t>
  </si>
  <si>
    <t>26.04.2024.</t>
  </si>
  <si>
    <t>Ugovor br. 222-TTZ/2014 o pružanju usluga tehničke i tjelesne zaštite</t>
  </si>
  <si>
    <t>02.05.2024.</t>
  </si>
  <si>
    <t>Ugovor</t>
  </si>
  <si>
    <t>30.04.2024.</t>
  </si>
  <si>
    <t>Poslovni spis: St-185/2024</t>
  </si>
  <si>
    <t>PERSONELA d.o.o.</t>
  </si>
  <si>
    <t>Milutina Barača 15 /2, 51000 Rijeka</t>
  </si>
  <si>
    <t>Ugovor o pružanju računovodstvenih usluga</t>
  </si>
  <si>
    <t>Prijavu tražbine dostavio TS u Rijeci. Prijava tražbine nije dostavljena na propisanom obrascu.</t>
  </si>
  <si>
    <t>Račun</t>
  </si>
  <si>
    <t>DATALAB HR d.o.o.</t>
  </si>
  <si>
    <t>50063679828</t>
  </si>
  <si>
    <t>Avenija Većeslava Holjevca 40, 10000 Zagreb</t>
  </si>
  <si>
    <t>01.05.2024.</t>
  </si>
  <si>
    <t>Račun br. 169-1-305</t>
  </si>
  <si>
    <t>03.05.2024.</t>
  </si>
  <si>
    <t>Isporuka trgovačke robe po računima</t>
  </si>
  <si>
    <t>DA
2.251,01 EUR</t>
  </si>
  <si>
    <t>JANČEC d.o.o.</t>
  </si>
  <si>
    <t xml:space="preserve">Donji Pustakovec 117, 40323 Donji Pustakovec </t>
  </si>
  <si>
    <t>Rješenje, Općinski sud u Rijeci, posl.br. OVR-1599/2023 od 28.03.2024.</t>
  </si>
  <si>
    <t>Prijava tražbine vjerovnika Studio graphic Opatija d.o.o. u predstečajnom postupku St-185/2024 pri Trgovačkom sudu u Rijeci, a radi naplate potraživanja na osnovu izvršenih usluga naručitelju Carnis j.d.o.o. po računu 65/01/211 od 30.06.2021. i pripadajućih zateznih kamata</t>
  </si>
  <si>
    <t>Vjerodostojna isprava-izvod iz poslovnih knjiga br. naloga:82001282 od 23.04.2024. (za ugovorni račun broj: 2301059566)</t>
  </si>
  <si>
    <t>DA
100.000,00 kn</t>
  </si>
  <si>
    <t>118-08-4012-24-23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</si>
</sst>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6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164" fontId="4" fillId="0" borderId="3" xfId="0" applyNumberFormat="1" applyFont="1" applyBorder="1" applyAlignment="1">
      <alignment horizontal="right" vertical="center" wrapText="1"/>
    </xf>
    <xf numFmtId="165" fontId="4" fillId="0" borderId="3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5" fontId="4" fillId="0" borderId="3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4" fillId="0" borderId="3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7"/>
  <sheetViews>
    <sheetView tabSelected="1" zoomScaleNormal="100" workbookViewId="0">
      <selection activeCell="I15" sqref="I15"/>
    </sheetView>
  </sheetViews>
  <sheetFormatPr defaultRowHeight="13.2" x14ac:dyDescent="0.25"/>
  <cols>
    <col min="1" max="1" width="4.33203125" style="1" customWidth="1"/>
    <col min="2" max="2" width="21.109375" style="8" customWidth="1"/>
    <col min="3" max="3" width="14.5546875" style="8" customWidth="1"/>
    <col min="4" max="4" width="16.5546875" style="10" bestFit="1" customWidth="1"/>
    <col min="5" max="5" width="8.33203125" style="1" customWidth="1"/>
    <col min="6" max="6" width="10" style="1" customWidth="1"/>
    <col min="7" max="7" width="12" style="1" bestFit="1" customWidth="1"/>
    <col min="8" max="8" width="11.88671875" style="1" customWidth="1"/>
    <col min="9" max="9" width="7.88671875" style="1" customWidth="1"/>
    <col min="10" max="10" width="9.6640625" style="1" customWidth="1"/>
    <col min="11" max="11" width="10" style="1" customWidth="1"/>
    <col min="12" max="12" width="12.44140625" style="1" customWidth="1"/>
    <col min="13" max="13" width="10.33203125" style="1" customWidth="1"/>
    <col min="14" max="14" width="12.88671875" style="1" customWidth="1"/>
    <col min="15" max="15" width="11" style="1" customWidth="1"/>
    <col min="16" max="16" width="12.44140625" style="1" customWidth="1"/>
    <col min="17" max="17" width="11.33203125" style="1" customWidth="1"/>
    <col min="18" max="18" width="34.6640625" style="1" customWidth="1"/>
    <col min="19" max="19" width="12.88671875" style="1" customWidth="1"/>
    <col min="20" max="20" width="11.6640625" style="1" customWidth="1"/>
  </cols>
  <sheetData>
    <row r="1" spans="1:20" s="4" customFormat="1" ht="12" x14ac:dyDescent="0.2">
      <c r="A1" s="33" t="s">
        <v>0</v>
      </c>
      <c r="B1" s="33"/>
      <c r="C1" s="33"/>
      <c r="D1" s="34" t="s">
        <v>1</v>
      </c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</row>
    <row r="2" spans="1:20" s="4" customFormat="1" ht="10.199999999999999" x14ac:dyDescent="0.2">
      <c r="A2" s="33" t="s">
        <v>2</v>
      </c>
      <c r="B2" s="33"/>
      <c r="C2" s="33"/>
      <c r="D2" s="35" t="s">
        <v>37</v>
      </c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spans="1:20" s="4" customFormat="1" ht="10.199999999999999" x14ac:dyDescent="0.2">
      <c r="A3" s="33" t="s">
        <v>21</v>
      </c>
      <c r="B3" s="33" t="s">
        <v>3</v>
      </c>
      <c r="C3" s="33"/>
      <c r="D3" s="36" t="s">
        <v>33</v>
      </c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</row>
    <row r="4" spans="1:20" s="4" customFormat="1" ht="10.199999999999999" x14ac:dyDescent="0.2">
      <c r="A4" s="33" t="s">
        <v>22</v>
      </c>
      <c r="B4" s="33"/>
      <c r="C4" s="33"/>
      <c r="D4" s="36" t="s">
        <v>233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</row>
    <row r="5" spans="1:20" s="4" customFormat="1" ht="10.199999999999999" x14ac:dyDescent="0.2">
      <c r="A5" s="33" t="s">
        <v>4</v>
      </c>
      <c r="B5" s="33"/>
      <c r="C5" s="33"/>
      <c r="D5" s="36" t="s">
        <v>32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</row>
    <row r="6" spans="1:20" s="4" customFormat="1" ht="10.199999999999999" x14ac:dyDescent="0.2">
      <c r="A6" s="33" t="s">
        <v>5</v>
      </c>
      <c r="B6" s="33"/>
      <c r="C6" s="33"/>
      <c r="D6" s="36" t="s">
        <v>36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spans="1:20" s="4" customFormat="1" ht="10.199999999999999" x14ac:dyDescent="0.2">
      <c r="A7" s="33" t="s">
        <v>6</v>
      </c>
      <c r="B7" s="33" t="s">
        <v>3</v>
      </c>
      <c r="C7" s="33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spans="1:20" s="4" customFormat="1" ht="10.199999999999999" x14ac:dyDescent="0.2">
      <c r="A8" s="33" t="s">
        <v>7</v>
      </c>
      <c r="B8" s="33"/>
      <c r="C8" s="33"/>
      <c r="D8" s="36" t="s">
        <v>34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spans="1:20" s="4" customFormat="1" ht="10.199999999999999" x14ac:dyDescent="0.2">
      <c r="A9" s="33" t="s">
        <v>8</v>
      </c>
      <c r="B9" s="33"/>
      <c r="C9" s="33"/>
      <c r="D9" s="36">
        <v>70585309759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</row>
    <row r="10" spans="1:20" s="4" customFormat="1" ht="10.199999999999999" x14ac:dyDescent="0.2">
      <c r="A10" s="33" t="s">
        <v>9</v>
      </c>
      <c r="B10" s="33"/>
      <c r="C10" s="33"/>
      <c r="D10" s="36" t="s">
        <v>35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ht="51" x14ac:dyDescent="0.25">
      <c r="A13" s="11">
        <v>1</v>
      </c>
      <c r="B13" s="12" t="s">
        <v>46</v>
      </c>
      <c r="C13" s="13"/>
      <c r="D13" s="12"/>
      <c r="E13" s="14"/>
      <c r="F13" s="11" t="s">
        <v>41</v>
      </c>
      <c r="G13" s="15"/>
      <c r="H13" s="16">
        <v>663.61</v>
      </c>
      <c r="I13" s="17"/>
      <c r="J13" s="17"/>
      <c r="K13" s="18"/>
      <c r="L13" s="19"/>
      <c r="M13" s="18"/>
      <c r="N13" s="19"/>
      <c r="O13" s="18"/>
      <c r="P13" s="19"/>
      <c r="Q13" s="11"/>
      <c r="R13" s="12"/>
      <c r="S13" s="17"/>
      <c r="T13" s="14" t="s">
        <v>47</v>
      </c>
    </row>
    <row r="14" spans="1:20" ht="30.6" x14ac:dyDescent="0.25">
      <c r="A14" s="11">
        <v>2</v>
      </c>
      <c r="B14" s="12" t="s">
        <v>38</v>
      </c>
      <c r="C14" s="13" t="s">
        <v>39</v>
      </c>
      <c r="D14" s="12" t="s">
        <v>40</v>
      </c>
      <c r="E14" s="14"/>
      <c r="F14" s="11" t="s">
        <v>41</v>
      </c>
      <c r="G14" s="15"/>
      <c r="H14" s="16">
        <v>46.83</v>
      </c>
      <c r="I14" s="17"/>
      <c r="J14" s="17"/>
      <c r="K14" s="18"/>
      <c r="L14" s="19"/>
      <c r="M14" s="18"/>
      <c r="N14" s="19"/>
      <c r="O14" s="18"/>
      <c r="P14" s="19"/>
      <c r="Q14" s="17"/>
      <c r="R14" s="20"/>
      <c r="S14" s="17"/>
      <c r="T14" s="14"/>
    </row>
    <row r="15" spans="1:20" ht="61.2" x14ac:dyDescent="0.25">
      <c r="A15" s="11">
        <v>3</v>
      </c>
      <c r="B15" s="12" t="s">
        <v>42</v>
      </c>
      <c r="C15" s="13" t="s">
        <v>43</v>
      </c>
      <c r="D15" s="12" t="s">
        <v>44</v>
      </c>
      <c r="E15" s="14"/>
      <c r="F15" s="11" t="s">
        <v>41</v>
      </c>
      <c r="G15" s="15"/>
      <c r="H15" s="16">
        <v>165.9</v>
      </c>
      <c r="I15" s="17"/>
      <c r="J15" s="17"/>
      <c r="K15" s="18"/>
      <c r="L15" s="19"/>
      <c r="M15" s="18"/>
      <c r="N15" s="19"/>
      <c r="O15" s="18"/>
      <c r="P15" s="19"/>
      <c r="Q15" s="17"/>
      <c r="R15" s="17"/>
      <c r="S15" s="17"/>
      <c r="T15" s="14" t="s">
        <v>45</v>
      </c>
    </row>
    <row r="16" spans="1:20" ht="20.399999999999999" x14ac:dyDescent="0.25">
      <c r="A16" s="11">
        <v>4</v>
      </c>
      <c r="B16" s="12" t="s">
        <v>48</v>
      </c>
      <c r="C16" s="13" t="s">
        <v>49</v>
      </c>
      <c r="D16" s="12" t="s">
        <v>50</v>
      </c>
      <c r="E16" s="14"/>
      <c r="F16" s="11" t="s">
        <v>41</v>
      </c>
      <c r="G16" s="15"/>
      <c r="H16" s="16">
        <v>2140.19</v>
      </c>
      <c r="I16" s="17"/>
      <c r="J16" s="17"/>
      <c r="K16" s="18"/>
      <c r="L16" s="19"/>
      <c r="M16" s="18"/>
      <c r="N16" s="19"/>
      <c r="O16" s="18"/>
      <c r="P16" s="19"/>
      <c r="Q16" s="17"/>
      <c r="R16" s="12"/>
      <c r="S16" s="17"/>
      <c r="T16" s="14"/>
    </row>
    <row r="17" spans="1:20" ht="20.399999999999999" x14ac:dyDescent="0.25">
      <c r="A17" s="11">
        <v>5</v>
      </c>
      <c r="B17" s="12" t="s">
        <v>51</v>
      </c>
      <c r="C17" s="13" t="s">
        <v>52</v>
      </c>
      <c r="D17" s="12" t="s">
        <v>53</v>
      </c>
      <c r="E17" s="14"/>
      <c r="F17" s="11" t="s">
        <v>41</v>
      </c>
      <c r="G17" s="15"/>
      <c r="H17" s="16">
        <v>358.97</v>
      </c>
      <c r="I17" s="17"/>
      <c r="J17" s="17"/>
      <c r="K17" s="18"/>
      <c r="L17" s="19"/>
      <c r="M17" s="18"/>
      <c r="N17" s="19"/>
      <c r="O17" s="18"/>
      <c r="P17" s="19"/>
      <c r="Q17" s="11"/>
      <c r="R17" s="12"/>
      <c r="S17" s="17"/>
      <c r="T17" s="14"/>
    </row>
    <row r="18" spans="1:20" ht="20.399999999999999" x14ac:dyDescent="0.25">
      <c r="A18" s="11">
        <v>6</v>
      </c>
      <c r="B18" s="12" t="s">
        <v>54</v>
      </c>
      <c r="C18" s="13" t="s">
        <v>55</v>
      </c>
      <c r="D18" s="12" t="s">
        <v>56</v>
      </c>
      <c r="E18" s="14"/>
      <c r="F18" s="11" t="s">
        <v>41</v>
      </c>
      <c r="G18" s="15"/>
      <c r="H18" s="16">
        <v>680.36</v>
      </c>
      <c r="I18" s="17"/>
      <c r="J18" s="17"/>
      <c r="K18" s="18"/>
      <c r="L18" s="19"/>
      <c r="M18" s="18"/>
      <c r="N18" s="19"/>
      <c r="O18" s="18"/>
      <c r="P18" s="19"/>
      <c r="Q18" s="11"/>
      <c r="R18" s="12"/>
      <c r="S18" s="17"/>
      <c r="T18" s="14"/>
    </row>
    <row r="19" spans="1:20" ht="20.399999999999999" x14ac:dyDescent="0.25">
      <c r="A19" s="11">
        <v>7</v>
      </c>
      <c r="B19" s="21" t="s">
        <v>119</v>
      </c>
      <c r="C19" s="13" t="s">
        <v>120</v>
      </c>
      <c r="D19" s="21" t="s">
        <v>121</v>
      </c>
      <c r="E19" s="17"/>
      <c r="F19" s="17" t="s">
        <v>41</v>
      </c>
      <c r="G19" s="15"/>
      <c r="H19" s="16">
        <v>21.86</v>
      </c>
      <c r="I19" s="17"/>
      <c r="J19" s="17"/>
      <c r="K19" s="18"/>
      <c r="L19" s="19"/>
      <c r="M19" s="18"/>
      <c r="N19" s="19"/>
      <c r="O19" s="18"/>
      <c r="P19" s="19"/>
      <c r="Q19" s="17"/>
      <c r="R19" s="17"/>
      <c r="S19" s="17"/>
      <c r="T19" s="17"/>
    </row>
    <row r="20" spans="1:20" ht="81.599999999999994" x14ac:dyDescent="0.25">
      <c r="A20" s="11">
        <v>8</v>
      </c>
      <c r="B20" s="12" t="s">
        <v>57</v>
      </c>
      <c r="C20" s="13" t="s">
        <v>58</v>
      </c>
      <c r="D20" s="12" t="s">
        <v>59</v>
      </c>
      <c r="E20" s="14" t="s">
        <v>194</v>
      </c>
      <c r="F20" s="11" t="s">
        <v>41</v>
      </c>
      <c r="G20" s="15"/>
      <c r="H20" s="16">
        <v>2345.46</v>
      </c>
      <c r="I20" s="17" t="s">
        <v>41</v>
      </c>
      <c r="J20" s="17" t="s">
        <v>210</v>
      </c>
      <c r="K20" s="18"/>
      <c r="L20" s="19">
        <f>N20+P20</f>
        <v>2875.1000000000004</v>
      </c>
      <c r="M20" s="18"/>
      <c r="N20" s="19">
        <f>2463.86+411.24</f>
        <v>2875.1000000000004</v>
      </c>
      <c r="O20" s="18"/>
      <c r="P20" s="19"/>
      <c r="Q20" s="17"/>
      <c r="R20" s="17"/>
      <c r="S20" s="17"/>
      <c r="T20" s="14" t="s">
        <v>60</v>
      </c>
    </row>
    <row r="21" spans="1:20" ht="20.399999999999999" x14ac:dyDescent="0.25">
      <c r="A21" s="11">
        <v>9</v>
      </c>
      <c r="B21" s="21" t="s">
        <v>124</v>
      </c>
      <c r="C21" s="13" t="s">
        <v>125</v>
      </c>
      <c r="D21" s="21" t="s">
        <v>126</v>
      </c>
      <c r="E21" s="17"/>
      <c r="F21" s="17" t="s">
        <v>41</v>
      </c>
      <c r="G21" s="15"/>
      <c r="H21" s="16">
        <v>350.32</v>
      </c>
      <c r="I21" s="17"/>
      <c r="J21" s="17"/>
      <c r="K21" s="18"/>
      <c r="L21" s="19"/>
      <c r="M21" s="18"/>
      <c r="N21" s="19"/>
      <c r="O21" s="18"/>
      <c r="P21" s="19"/>
      <c r="Q21" s="17"/>
      <c r="R21" s="17"/>
      <c r="S21" s="17"/>
      <c r="T21" s="17"/>
    </row>
    <row r="22" spans="1:20" ht="30.6" x14ac:dyDescent="0.25">
      <c r="A22" s="11">
        <v>10</v>
      </c>
      <c r="B22" s="21" t="s">
        <v>219</v>
      </c>
      <c r="C22" s="13" t="s">
        <v>220</v>
      </c>
      <c r="D22" s="21" t="s">
        <v>221</v>
      </c>
      <c r="E22" s="21" t="s">
        <v>194</v>
      </c>
      <c r="F22" s="17" t="s">
        <v>202</v>
      </c>
      <c r="G22" s="15"/>
      <c r="H22" s="16"/>
      <c r="I22" s="17" t="s">
        <v>41</v>
      </c>
      <c r="J22" s="17" t="s">
        <v>222</v>
      </c>
      <c r="K22" s="18"/>
      <c r="L22" s="19">
        <f>N22+P22</f>
        <v>1720.72</v>
      </c>
      <c r="M22" s="18"/>
      <c r="N22" s="19">
        <v>860.36</v>
      </c>
      <c r="O22" s="18"/>
      <c r="P22" s="19">
        <v>860.36</v>
      </c>
      <c r="Q22" s="17"/>
      <c r="R22" s="20" t="s">
        <v>223</v>
      </c>
      <c r="S22" s="17"/>
      <c r="T22" s="17"/>
    </row>
    <row r="23" spans="1:20" ht="20.399999999999999" x14ac:dyDescent="0.25">
      <c r="A23" s="11">
        <v>11</v>
      </c>
      <c r="B23" s="12" t="s">
        <v>61</v>
      </c>
      <c r="C23" s="13" t="s">
        <v>62</v>
      </c>
      <c r="D23" s="12" t="s">
        <v>63</v>
      </c>
      <c r="E23" s="14"/>
      <c r="F23" s="11" t="s">
        <v>41</v>
      </c>
      <c r="G23" s="15"/>
      <c r="H23" s="16">
        <v>290.33999999999997</v>
      </c>
      <c r="I23" s="17"/>
      <c r="J23" s="17"/>
      <c r="K23" s="18"/>
      <c r="L23" s="19"/>
      <c r="M23" s="18"/>
      <c r="N23" s="19"/>
      <c r="O23" s="18"/>
      <c r="P23" s="19"/>
      <c r="Q23" s="17"/>
      <c r="R23" s="20"/>
      <c r="S23" s="17"/>
      <c r="T23" s="14"/>
    </row>
    <row r="24" spans="1:20" ht="20.399999999999999" x14ac:dyDescent="0.25">
      <c r="A24" s="11">
        <v>12</v>
      </c>
      <c r="B24" s="12" t="s">
        <v>64</v>
      </c>
      <c r="C24" s="13" t="s">
        <v>66</v>
      </c>
      <c r="D24" s="12" t="s">
        <v>65</v>
      </c>
      <c r="E24" s="14"/>
      <c r="F24" s="11" t="s">
        <v>41</v>
      </c>
      <c r="G24" s="15"/>
      <c r="H24" s="16">
        <v>8305.36</v>
      </c>
      <c r="I24" s="17"/>
      <c r="J24" s="17"/>
      <c r="K24" s="18"/>
      <c r="L24" s="19"/>
      <c r="M24" s="18"/>
      <c r="N24" s="19"/>
      <c r="O24" s="18"/>
      <c r="P24" s="19"/>
      <c r="Q24" s="17"/>
      <c r="R24" s="17"/>
      <c r="S24" s="17"/>
      <c r="T24" s="14"/>
    </row>
    <row r="25" spans="1:20" x14ac:dyDescent="0.25">
      <c r="A25" s="11">
        <v>13</v>
      </c>
      <c r="B25" s="12" t="s">
        <v>67</v>
      </c>
      <c r="C25" s="13" t="s">
        <v>68</v>
      </c>
      <c r="D25" s="12" t="s">
        <v>69</v>
      </c>
      <c r="E25" s="14"/>
      <c r="F25" s="11" t="s">
        <v>41</v>
      </c>
      <c r="G25" s="15"/>
      <c r="H25" s="16">
        <v>663.61</v>
      </c>
      <c r="I25" s="17"/>
      <c r="J25" s="17"/>
      <c r="K25" s="18"/>
      <c r="L25" s="19"/>
      <c r="M25" s="18"/>
      <c r="N25" s="19"/>
      <c r="O25" s="18"/>
      <c r="P25" s="19"/>
      <c r="Q25" s="17"/>
      <c r="R25" s="12"/>
      <c r="S25" s="17"/>
      <c r="T25" s="14"/>
    </row>
    <row r="26" spans="1:20" ht="30.6" x14ac:dyDescent="0.25">
      <c r="A26" s="11">
        <v>14</v>
      </c>
      <c r="B26" s="12" t="s">
        <v>70</v>
      </c>
      <c r="C26" s="13" t="s">
        <v>71</v>
      </c>
      <c r="D26" s="12" t="s">
        <v>72</v>
      </c>
      <c r="E26" s="14"/>
      <c r="F26" s="11" t="s">
        <v>41</v>
      </c>
      <c r="G26" s="15"/>
      <c r="H26" s="16">
        <v>16.84</v>
      </c>
      <c r="I26" s="17"/>
      <c r="J26" s="17"/>
      <c r="K26" s="18"/>
      <c r="L26" s="19"/>
      <c r="M26" s="18"/>
      <c r="N26" s="19"/>
      <c r="O26" s="18"/>
      <c r="P26" s="19"/>
      <c r="Q26" s="17"/>
      <c r="R26" s="17"/>
      <c r="S26" s="17"/>
      <c r="T26" s="14"/>
    </row>
    <row r="27" spans="1:20" ht="20.399999999999999" x14ac:dyDescent="0.25">
      <c r="A27" s="11">
        <v>15</v>
      </c>
      <c r="B27" s="12" t="s">
        <v>73</v>
      </c>
      <c r="C27" s="13" t="s">
        <v>74</v>
      </c>
      <c r="D27" s="12" t="s">
        <v>75</v>
      </c>
      <c r="E27" s="14"/>
      <c r="F27" s="11" t="s">
        <v>41</v>
      </c>
      <c r="G27" s="15"/>
      <c r="H27" s="16">
        <v>712.57</v>
      </c>
      <c r="I27" s="17"/>
      <c r="J27" s="17"/>
      <c r="K27" s="18"/>
      <c r="L27" s="19"/>
      <c r="M27" s="18"/>
      <c r="N27" s="19"/>
      <c r="O27" s="18"/>
      <c r="P27" s="19"/>
      <c r="Q27" s="17"/>
      <c r="R27" s="17"/>
      <c r="S27" s="17"/>
      <c r="T27" s="14"/>
    </row>
    <row r="28" spans="1:20" ht="20.399999999999999" x14ac:dyDescent="0.25">
      <c r="A28" s="11">
        <v>16</v>
      </c>
      <c r="B28" s="12" t="s">
        <v>76</v>
      </c>
      <c r="C28" s="13" t="s">
        <v>77</v>
      </c>
      <c r="D28" s="12" t="s">
        <v>78</v>
      </c>
      <c r="E28" s="14"/>
      <c r="F28" s="11" t="s">
        <v>41</v>
      </c>
      <c r="G28" s="15"/>
      <c r="H28" s="16">
        <v>247.37</v>
      </c>
      <c r="I28" s="17"/>
      <c r="J28" s="17"/>
      <c r="K28" s="18"/>
      <c r="L28" s="19"/>
      <c r="M28" s="18"/>
      <c r="N28" s="19"/>
      <c r="O28" s="18"/>
      <c r="P28" s="19"/>
      <c r="Q28" s="11"/>
      <c r="R28" s="20"/>
      <c r="S28" s="17"/>
      <c r="T28" s="14"/>
    </row>
    <row r="29" spans="1:20" ht="61.2" x14ac:dyDescent="0.25">
      <c r="A29" s="11">
        <v>17</v>
      </c>
      <c r="B29" s="12" t="s">
        <v>79</v>
      </c>
      <c r="C29" s="13" t="s">
        <v>80</v>
      </c>
      <c r="D29" s="12" t="s">
        <v>81</v>
      </c>
      <c r="E29" s="14"/>
      <c r="F29" s="11" t="s">
        <v>41</v>
      </c>
      <c r="G29" s="15"/>
      <c r="H29" s="16">
        <v>1543.37</v>
      </c>
      <c r="I29" s="17"/>
      <c r="J29" s="17"/>
      <c r="K29" s="18"/>
      <c r="L29" s="19"/>
      <c r="M29" s="18"/>
      <c r="N29" s="19"/>
      <c r="O29" s="18"/>
      <c r="P29" s="19"/>
      <c r="Q29" s="17"/>
      <c r="R29" s="14"/>
      <c r="S29" s="17"/>
      <c r="T29" s="14" t="s">
        <v>133</v>
      </c>
    </row>
    <row r="30" spans="1:20" ht="51" x14ac:dyDescent="0.25">
      <c r="A30" s="11">
        <v>18</v>
      </c>
      <c r="B30" s="12" t="s">
        <v>82</v>
      </c>
      <c r="C30" s="13" t="s">
        <v>83</v>
      </c>
      <c r="D30" s="12" t="s">
        <v>84</v>
      </c>
      <c r="E30" s="14"/>
      <c r="F30" s="11" t="s">
        <v>41</v>
      </c>
      <c r="G30" s="15"/>
      <c r="H30" s="16">
        <v>38468.699999999997</v>
      </c>
      <c r="I30" s="17"/>
      <c r="J30" s="17"/>
      <c r="K30" s="18"/>
      <c r="L30" s="19"/>
      <c r="M30" s="18"/>
      <c r="N30" s="19"/>
      <c r="O30" s="18"/>
      <c r="P30" s="19"/>
      <c r="Q30" s="17"/>
      <c r="R30" s="17"/>
      <c r="S30" s="17"/>
      <c r="T30" s="14" t="s">
        <v>85</v>
      </c>
    </row>
    <row r="31" spans="1:20" ht="20.399999999999999" x14ac:dyDescent="0.25">
      <c r="A31" s="11">
        <v>19</v>
      </c>
      <c r="B31" s="12" t="s">
        <v>86</v>
      </c>
      <c r="C31" s="13" t="s">
        <v>87</v>
      </c>
      <c r="D31" s="12" t="s">
        <v>88</v>
      </c>
      <c r="E31" s="14"/>
      <c r="F31" s="11" t="s">
        <v>41</v>
      </c>
      <c r="G31" s="15"/>
      <c r="H31" s="22">
        <v>640.16</v>
      </c>
      <c r="I31" s="23"/>
      <c r="J31" s="23"/>
      <c r="K31" s="24"/>
      <c r="L31" s="25"/>
      <c r="M31" s="24"/>
      <c r="N31" s="25"/>
      <c r="O31" s="24"/>
      <c r="P31" s="25"/>
      <c r="Q31" s="23"/>
      <c r="R31" s="17"/>
      <c r="S31" s="23"/>
      <c r="T31" s="14"/>
    </row>
    <row r="32" spans="1:20" ht="20.399999999999999" x14ac:dyDescent="0.25">
      <c r="A32" s="11">
        <v>20</v>
      </c>
      <c r="B32" s="12" t="s">
        <v>89</v>
      </c>
      <c r="C32" s="13" t="s">
        <v>90</v>
      </c>
      <c r="D32" s="12" t="s">
        <v>91</v>
      </c>
      <c r="E32" s="14"/>
      <c r="F32" s="11" t="s">
        <v>41</v>
      </c>
      <c r="G32" s="15"/>
      <c r="H32" s="22">
        <v>399.35</v>
      </c>
      <c r="I32" s="23"/>
      <c r="J32" s="23"/>
      <c r="K32" s="24"/>
      <c r="L32" s="25"/>
      <c r="M32" s="24"/>
      <c r="N32" s="25"/>
      <c r="O32" s="24"/>
      <c r="P32" s="25"/>
      <c r="Q32" s="23"/>
      <c r="R32" s="23"/>
      <c r="S32" s="23"/>
      <c r="T32" s="14"/>
    </row>
    <row r="33" spans="1:20" ht="30.6" x14ac:dyDescent="0.25">
      <c r="A33" s="11">
        <v>21</v>
      </c>
      <c r="B33" s="21" t="s">
        <v>92</v>
      </c>
      <c r="C33" s="13" t="s">
        <v>93</v>
      </c>
      <c r="D33" s="21" t="s">
        <v>94</v>
      </c>
      <c r="E33" s="14" t="s">
        <v>194</v>
      </c>
      <c r="F33" s="11" t="s">
        <v>41</v>
      </c>
      <c r="G33" s="15"/>
      <c r="H33" s="22">
        <v>726.64</v>
      </c>
      <c r="I33" s="23" t="s">
        <v>41</v>
      </c>
      <c r="J33" s="23" t="s">
        <v>204</v>
      </c>
      <c r="K33" s="24"/>
      <c r="L33" s="25">
        <f>N33+P33</f>
        <v>497.27</v>
      </c>
      <c r="M33" s="24"/>
      <c r="N33" s="25">
        <f>490.65+6.62</f>
        <v>497.27</v>
      </c>
      <c r="O33" s="24"/>
      <c r="P33" s="25"/>
      <c r="Q33" s="23"/>
      <c r="R33" s="26" t="s">
        <v>231</v>
      </c>
      <c r="S33" s="23"/>
      <c r="T33" s="14"/>
    </row>
    <row r="34" spans="1:20" ht="20.399999999999999" x14ac:dyDescent="0.25">
      <c r="A34" s="11">
        <v>22</v>
      </c>
      <c r="B34" s="21" t="s">
        <v>95</v>
      </c>
      <c r="C34" s="13" t="s">
        <v>96</v>
      </c>
      <c r="D34" s="21" t="s">
        <v>97</v>
      </c>
      <c r="E34" s="14"/>
      <c r="F34" s="11" t="s">
        <v>41</v>
      </c>
      <c r="G34" s="15"/>
      <c r="H34" s="22">
        <v>513.27</v>
      </c>
      <c r="I34" s="23"/>
      <c r="J34" s="23"/>
      <c r="K34" s="24"/>
      <c r="L34" s="25"/>
      <c r="M34" s="24"/>
      <c r="N34" s="25"/>
      <c r="O34" s="24"/>
      <c r="P34" s="25"/>
      <c r="Q34" s="23"/>
      <c r="R34" s="23"/>
      <c r="S34" s="23"/>
      <c r="T34" s="14"/>
    </row>
    <row r="35" spans="1:20" ht="20.399999999999999" x14ac:dyDescent="0.25">
      <c r="A35" s="11">
        <v>23</v>
      </c>
      <c r="B35" s="21" t="s">
        <v>98</v>
      </c>
      <c r="C35" s="13" t="s">
        <v>99</v>
      </c>
      <c r="D35" s="21" t="s">
        <v>100</v>
      </c>
      <c r="E35" s="14" t="s">
        <v>194</v>
      </c>
      <c r="F35" s="11" t="s">
        <v>41</v>
      </c>
      <c r="G35" s="15"/>
      <c r="H35" s="22">
        <v>42.48</v>
      </c>
      <c r="I35" s="23" t="s">
        <v>41</v>
      </c>
      <c r="J35" s="23" t="s">
        <v>195</v>
      </c>
      <c r="K35" s="24"/>
      <c r="L35" s="25">
        <f>N35+P35</f>
        <v>241.17000000000002</v>
      </c>
      <c r="M35" s="24"/>
      <c r="N35" s="25">
        <f>232.21+8.96</f>
        <v>241.17000000000002</v>
      </c>
      <c r="O35" s="24"/>
      <c r="P35" s="25"/>
      <c r="Q35" s="23" t="s">
        <v>41</v>
      </c>
      <c r="R35" s="27" t="s">
        <v>196</v>
      </c>
      <c r="S35" s="23"/>
      <c r="T35" s="14"/>
    </row>
    <row r="36" spans="1:20" ht="20.399999999999999" x14ac:dyDescent="0.25">
      <c r="A36" s="11">
        <v>24</v>
      </c>
      <c r="B36" s="21" t="s">
        <v>199</v>
      </c>
      <c r="C36" s="13" t="s">
        <v>200</v>
      </c>
      <c r="D36" s="21" t="s">
        <v>201</v>
      </c>
      <c r="E36" s="14" t="s">
        <v>194</v>
      </c>
      <c r="F36" s="11" t="s">
        <v>202</v>
      </c>
      <c r="G36" s="15"/>
      <c r="H36" s="22"/>
      <c r="I36" s="23" t="s">
        <v>41</v>
      </c>
      <c r="J36" s="23" t="s">
        <v>203</v>
      </c>
      <c r="K36" s="24"/>
      <c r="L36" s="25">
        <f>N36+P36</f>
        <v>132.44999999999999</v>
      </c>
      <c r="M36" s="24"/>
      <c r="N36" s="25">
        <v>132.44999999999999</v>
      </c>
      <c r="O36" s="24"/>
      <c r="P36" s="25"/>
      <c r="Q36" s="23"/>
      <c r="R36" s="27"/>
      <c r="S36" s="23"/>
      <c r="T36" s="14"/>
    </row>
    <row r="37" spans="1:20" ht="40.799999999999997" x14ac:dyDescent="0.25">
      <c r="A37" s="11">
        <v>25</v>
      </c>
      <c r="B37" s="28" t="s">
        <v>135</v>
      </c>
      <c r="C37" s="29">
        <v>34166082716</v>
      </c>
      <c r="D37" s="28" t="s">
        <v>134</v>
      </c>
      <c r="E37" s="23"/>
      <c r="F37" s="23" t="s">
        <v>41</v>
      </c>
      <c r="G37" s="15"/>
      <c r="H37" s="16">
        <v>2160.79</v>
      </c>
      <c r="I37" s="23"/>
      <c r="J37" s="23"/>
      <c r="K37" s="24"/>
      <c r="L37" s="25"/>
      <c r="M37" s="24"/>
      <c r="N37" s="25"/>
      <c r="O37" s="24"/>
      <c r="P37" s="25"/>
      <c r="Q37" s="23"/>
      <c r="R37" s="23"/>
      <c r="S37" s="23"/>
      <c r="T37" s="23"/>
    </row>
    <row r="38" spans="1:20" ht="20.399999999999999" x14ac:dyDescent="0.25">
      <c r="A38" s="11">
        <v>26</v>
      </c>
      <c r="B38" s="21" t="s">
        <v>227</v>
      </c>
      <c r="C38" s="11">
        <v>62462855194</v>
      </c>
      <c r="D38" s="21" t="s">
        <v>228</v>
      </c>
      <c r="E38" s="21" t="s">
        <v>194</v>
      </c>
      <c r="F38" s="17" t="s">
        <v>202</v>
      </c>
      <c r="G38" s="15"/>
      <c r="H38" s="16"/>
      <c r="I38" s="23" t="s">
        <v>41</v>
      </c>
      <c r="J38" s="23" t="s">
        <v>224</v>
      </c>
      <c r="K38" s="24"/>
      <c r="L38" s="25">
        <f>N38+P38</f>
        <v>125</v>
      </c>
      <c r="M38" s="24"/>
      <c r="N38" s="25">
        <v>125</v>
      </c>
      <c r="O38" s="24"/>
      <c r="P38" s="25"/>
      <c r="Q38" s="23"/>
      <c r="R38" s="28" t="s">
        <v>229</v>
      </c>
      <c r="S38" s="23"/>
      <c r="T38" s="17"/>
    </row>
    <row r="39" spans="1:20" ht="51" x14ac:dyDescent="0.25">
      <c r="A39" s="11">
        <v>27</v>
      </c>
      <c r="B39" s="21" t="s">
        <v>101</v>
      </c>
      <c r="C39" s="13"/>
      <c r="D39" s="21"/>
      <c r="E39" s="14"/>
      <c r="F39" s="11" t="s">
        <v>41</v>
      </c>
      <c r="G39" s="15"/>
      <c r="H39" s="22">
        <v>15263.12</v>
      </c>
      <c r="I39" s="23"/>
      <c r="J39" s="23"/>
      <c r="K39" s="24"/>
      <c r="L39" s="25"/>
      <c r="M39" s="24"/>
      <c r="N39" s="25"/>
      <c r="O39" s="24"/>
      <c r="P39" s="25"/>
      <c r="Q39" s="23"/>
      <c r="R39" s="23"/>
      <c r="S39" s="23"/>
      <c r="T39" s="14" t="s">
        <v>47</v>
      </c>
    </row>
    <row r="40" spans="1:20" ht="51" x14ac:dyDescent="0.25">
      <c r="A40" s="11">
        <v>28</v>
      </c>
      <c r="B40" s="28" t="s">
        <v>102</v>
      </c>
      <c r="C40" s="30" t="s">
        <v>103</v>
      </c>
      <c r="D40" s="28" t="s">
        <v>104</v>
      </c>
      <c r="E40" s="26"/>
      <c r="F40" s="11" t="s">
        <v>41</v>
      </c>
      <c r="G40" s="31"/>
      <c r="H40" s="22">
        <v>1058.01</v>
      </c>
      <c r="I40" s="23"/>
      <c r="J40" s="23"/>
      <c r="K40" s="24"/>
      <c r="L40" s="25"/>
      <c r="M40" s="24"/>
      <c r="N40" s="25"/>
      <c r="O40" s="24"/>
      <c r="P40" s="25"/>
      <c r="Q40" s="23"/>
      <c r="R40" s="23"/>
      <c r="S40" s="23"/>
      <c r="T40" s="26" t="s">
        <v>105</v>
      </c>
    </row>
    <row r="41" spans="1:20" ht="20.399999999999999" x14ac:dyDescent="0.25">
      <c r="A41" s="11">
        <v>29</v>
      </c>
      <c r="B41" s="28" t="s">
        <v>192</v>
      </c>
      <c r="C41" s="29">
        <v>40521992458</v>
      </c>
      <c r="D41" s="28" t="s">
        <v>191</v>
      </c>
      <c r="E41" s="23"/>
      <c r="F41" s="17" t="s">
        <v>41</v>
      </c>
      <c r="G41" s="31"/>
      <c r="H41" s="22">
        <v>623.45000000000005</v>
      </c>
      <c r="I41" s="23"/>
      <c r="J41" s="23"/>
      <c r="K41" s="24"/>
      <c r="L41" s="25"/>
      <c r="M41" s="24"/>
      <c r="N41" s="25"/>
      <c r="O41" s="24"/>
      <c r="P41" s="25"/>
      <c r="Q41" s="23"/>
      <c r="R41" s="23"/>
      <c r="S41" s="23"/>
      <c r="T41" s="23"/>
    </row>
    <row r="42" spans="1:20" ht="30.6" x14ac:dyDescent="0.25">
      <c r="A42" s="11">
        <v>30</v>
      </c>
      <c r="B42" s="28" t="s">
        <v>142</v>
      </c>
      <c r="C42" s="29">
        <v>77895972665</v>
      </c>
      <c r="D42" s="28" t="s">
        <v>143</v>
      </c>
      <c r="E42" s="28" t="s">
        <v>194</v>
      </c>
      <c r="F42" s="17" t="s">
        <v>41</v>
      </c>
      <c r="G42" s="31"/>
      <c r="H42" s="22">
        <v>8974.3700000000008</v>
      </c>
      <c r="I42" s="23" t="s">
        <v>41</v>
      </c>
      <c r="J42" s="23" t="s">
        <v>212</v>
      </c>
      <c r="K42" s="24">
        <f>M42+O42</f>
        <v>38982.300000000003</v>
      </c>
      <c r="L42" s="25">
        <f>N42+P42</f>
        <v>5173.84</v>
      </c>
      <c r="M42" s="24">
        <v>19491.150000000001</v>
      </c>
      <c r="N42" s="25">
        <v>2586.92</v>
      </c>
      <c r="O42" s="24">
        <v>19491.150000000001</v>
      </c>
      <c r="P42" s="25">
        <v>2586.92</v>
      </c>
      <c r="Q42" s="23"/>
      <c r="R42" s="27" t="s">
        <v>213</v>
      </c>
      <c r="S42" s="23"/>
      <c r="T42" s="23"/>
    </row>
    <row r="43" spans="1:20" ht="20.399999999999999" x14ac:dyDescent="0.25">
      <c r="A43" s="11">
        <v>31</v>
      </c>
      <c r="B43" s="28" t="s">
        <v>106</v>
      </c>
      <c r="C43" s="30" t="s">
        <v>107</v>
      </c>
      <c r="D43" s="28" t="s">
        <v>108</v>
      </c>
      <c r="E43" s="26"/>
      <c r="F43" s="29" t="s">
        <v>41</v>
      </c>
      <c r="G43" s="15"/>
      <c r="H43" s="16">
        <v>9509.77</v>
      </c>
      <c r="I43" s="23"/>
      <c r="J43" s="23"/>
      <c r="K43" s="24"/>
      <c r="L43" s="25"/>
      <c r="M43" s="24"/>
      <c r="N43" s="25"/>
      <c r="O43" s="24"/>
      <c r="P43" s="25"/>
      <c r="Q43" s="23"/>
      <c r="R43" s="23"/>
      <c r="S43" s="23"/>
      <c r="T43" s="14"/>
    </row>
    <row r="44" spans="1:20" ht="20.399999999999999" x14ac:dyDescent="0.25">
      <c r="A44" s="11">
        <v>32</v>
      </c>
      <c r="B44" s="28" t="s">
        <v>177</v>
      </c>
      <c r="C44" s="29">
        <v>52606984587</v>
      </c>
      <c r="D44" s="28" t="s">
        <v>178</v>
      </c>
      <c r="E44" s="28" t="s">
        <v>194</v>
      </c>
      <c r="F44" s="23" t="s">
        <v>41</v>
      </c>
      <c r="G44" s="15"/>
      <c r="H44" s="16">
        <v>833.9</v>
      </c>
      <c r="I44" s="23" t="s">
        <v>41</v>
      </c>
      <c r="J44" s="23" t="s">
        <v>224</v>
      </c>
      <c r="K44" s="24"/>
      <c r="L44" s="25">
        <f>N44+P44</f>
        <v>2194.38</v>
      </c>
      <c r="M44" s="24"/>
      <c r="N44" s="25">
        <f>833.9+263.29</f>
        <v>1097.19</v>
      </c>
      <c r="O44" s="24"/>
      <c r="P44" s="25">
        <v>1097.19</v>
      </c>
      <c r="Q44" s="23"/>
      <c r="R44" s="27" t="s">
        <v>225</v>
      </c>
      <c r="S44" s="23"/>
      <c r="T44" s="23"/>
    </row>
    <row r="45" spans="1:20" ht="71.400000000000006" x14ac:dyDescent="0.25">
      <c r="A45" s="11">
        <v>33</v>
      </c>
      <c r="B45" s="28" t="s">
        <v>109</v>
      </c>
      <c r="C45" s="11">
        <v>45400368386</v>
      </c>
      <c r="D45" s="28" t="s">
        <v>110</v>
      </c>
      <c r="E45" s="28" t="s">
        <v>194</v>
      </c>
      <c r="F45" s="29" t="s">
        <v>41</v>
      </c>
      <c r="G45" s="32"/>
      <c r="H45" s="16">
        <v>1503.12</v>
      </c>
      <c r="I45" s="23" t="s">
        <v>41</v>
      </c>
      <c r="J45" s="23" t="s">
        <v>212</v>
      </c>
      <c r="K45" s="24"/>
      <c r="L45" s="25">
        <f>N45+P45</f>
        <v>1713.26</v>
      </c>
      <c r="M45" s="24"/>
      <c r="N45" s="25">
        <v>1713.26</v>
      </c>
      <c r="O45" s="24"/>
      <c r="P45" s="25"/>
      <c r="Q45" s="23"/>
      <c r="R45" s="23"/>
      <c r="S45" s="23"/>
      <c r="T45" s="26" t="s">
        <v>217</v>
      </c>
    </row>
    <row r="46" spans="1:20" ht="20.399999999999999" x14ac:dyDescent="0.25">
      <c r="A46" s="11">
        <v>34</v>
      </c>
      <c r="B46" s="28" t="s">
        <v>111</v>
      </c>
      <c r="C46" s="29">
        <v>38016445738</v>
      </c>
      <c r="D46" s="28" t="s">
        <v>112</v>
      </c>
      <c r="E46" s="23"/>
      <c r="F46" s="29" t="s">
        <v>41</v>
      </c>
      <c r="G46" s="32"/>
      <c r="H46" s="16">
        <v>913.71</v>
      </c>
      <c r="I46" s="23"/>
      <c r="J46" s="23"/>
      <c r="K46" s="24"/>
      <c r="L46" s="25"/>
      <c r="M46" s="24"/>
      <c r="N46" s="25"/>
      <c r="O46" s="24"/>
      <c r="P46" s="25"/>
      <c r="Q46" s="23"/>
      <c r="R46" s="23"/>
      <c r="S46" s="23"/>
      <c r="T46" s="17"/>
    </row>
    <row r="47" spans="1:20" x14ac:dyDescent="0.25">
      <c r="A47" s="11">
        <v>35</v>
      </c>
      <c r="B47" s="28" t="s">
        <v>113</v>
      </c>
      <c r="C47" s="29">
        <v>88480055099</v>
      </c>
      <c r="D47" s="28" t="s">
        <v>114</v>
      </c>
      <c r="E47" s="23"/>
      <c r="F47" s="29" t="s">
        <v>41</v>
      </c>
      <c r="G47" s="32"/>
      <c r="H47" s="16">
        <v>218.99</v>
      </c>
      <c r="I47" s="23"/>
      <c r="J47" s="23"/>
      <c r="K47" s="24"/>
      <c r="L47" s="25"/>
      <c r="M47" s="24"/>
      <c r="N47" s="25"/>
      <c r="O47" s="24"/>
      <c r="P47" s="25"/>
      <c r="Q47" s="23"/>
      <c r="R47" s="23"/>
      <c r="S47" s="23"/>
      <c r="T47" s="23"/>
    </row>
    <row r="48" spans="1:20" ht="20.399999999999999" x14ac:dyDescent="0.25">
      <c r="A48" s="11">
        <v>36</v>
      </c>
      <c r="B48" s="28" t="s">
        <v>153</v>
      </c>
      <c r="C48" s="29">
        <v>76767369197</v>
      </c>
      <c r="D48" s="28" t="s">
        <v>154</v>
      </c>
      <c r="E48" s="23"/>
      <c r="F48" s="23" t="s">
        <v>41</v>
      </c>
      <c r="G48" s="15"/>
      <c r="H48" s="16">
        <v>197.19</v>
      </c>
      <c r="I48" s="23"/>
      <c r="J48" s="23"/>
      <c r="K48" s="24"/>
      <c r="L48" s="25"/>
      <c r="M48" s="24"/>
      <c r="N48" s="25"/>
      <c r="O48" s="24"/>
      <c r="P48" s="25"/>
      <c r="Q48" s="23"/>
      <c r="R48" s="23"/>
      <c r="S48" s="23"/>
      <c r="T48" s="17"/>
    </row>
    <row r="49" spans="1:20" ht="20.399999999999999" x14ac:dyDescent="0.25">
      <c r="A49" s="11">
        <v>37</v>
      </c>
      <c r="B49" s="28" t="s">
        <v>115</v>
      </c>
      <c r="C49" s="29">
        <v>37818506684</v>
      </c>
      <c r="D49" s="28" t="s">
        <v>116</v>
      </c>
      <c r="E49" s="23"/>
      <c r="F49" s="23" t="s">
        <v>41</v>
      </c>
      <c r="G49" s="15"/>
      <c r="H49" s="16">
        <v>1406.22</v>
      </c>
      <c r="I49" s="23"/>
      <c r="J49" s="23"/>
      <c r="K49" s="24"/>
      <c r="L49" s="25"/>
      <c r="M49" s="24"/>
      <c r="N49" s="25"/>
      <c r="O49" s="24"/>
      <c r="P49" s="25"/>
      <c r="Q49" s="23"/>
      <c r="R49" s="23"/>
      <c r="S49" s="23"/>
      <c r="T49" s="26"/>
    </row>
    <row r="50" spans="1:20" ht="30.6" x14ac:dyDescent="0.25">
      <c r="A50" s="11">
        <v>38</v>
      </c>
      <c r="B50" s="28" t="s">
        <v>117</v>
      </c>
      <c r="C50" s="29">
        <v>33392005961</v>
      </c>
      <c r="D50" s="28" t="s">
        <v>118</v>
      </c>
      <c r="E50" s="23"/>
      <c r="F50" s="23" t="s">
        <v>41</v>
      </c>
      <c r="G50" s="15"/>
      <c r="H50" s="16">
        <v>308.94</v>
      </c>
      <c r="I50" s="23"/>
      <c r="J50" s="23"/>
      <c r="K50" s="24"/>
      <c r="L50" s="25"/>
      <c r="M50" s="24"/>
      <c r="N50" s="25"/>
      <c r="O50" s="24"/>
      <c r="P50" s="25"/>
      <c r="Q50" s="23"/>
      <c r="R50" s="23"/>
      <c r="S50" s="23"/>
      <c r="T50" s="17"/>
    </row>
    <row r="51" spans="1:20" ht="20.399999999999999" x14ac:dyDescent="0.25">
      <c r="A51" s="11">
        <v>39</v>
      </c>
      <c r="B51" s="28" t="s">
        <v>122</v>
      </c>
      <c r="C51" s="29">
        <v>24313544105</v>
      </c>
      <c r="D51" s="28" t="s">
        <v>123</v>
      </c>
      <c r="E51" s="23"/>
      <c r="F51" s="23" t="s">
        <v>41</v>
      </c>
      <c r="G51" s="15"/>
      <c r="H51" s="16">
        <v>144.66999999999999</v>
      </c>
      <c r="I51" s="23"/>
      <c r="J51" s="23"/>
      <c r="K51" s="24"/>
      <c r="L51" s="25"/>
      <c r="M51" s="24"/>
      <c r="N51" s="25"/>
      <c r="O51" s="24"/>
      <c r="P51" s="25"/>
      <c r="Q51" s="23"/>
      <c r="R51" s="23"/>
      <c r="S51" s="23"/>
      <c r="T51" s="26"/>
    </row>
    <row r="52" spans="1:20" ht="20.399999999999999" x14ac:dyDescent="0.25">
      <c r="A52" s="11">
        <v>40</v>
      </c>
      <c r="B52" s="28" t="s">
        <v>129</v>
      </c>
      <c r="C52" s="29">
        <v>85611744662</v>
      </c>
      <c r="D52" s="28" t="s">
        <v>130</v>
      </c>
      <c r="E52" s="23"/>
      <c r="F52" s="23" t="s">
        <v>41</v>
      </c>
      <c r="G52" s="15"/>
      <c r="H52" s="16">
        <v>1208.4000000000001</v>
      </c>
      <c r="I52" s="23"/>
      <c r="J52" s="23"/>
      <c r="K52" s="24"/>
      <c r="L52" s="25"/>
      <c r="M52" s="24"/>
      <c r="N52" s="25"/>
      <c r="O52" s="24"/>
      <c r="P52" s="25"/>
      <c r="Q52" s="23"/>
      <c r="R52" s="23"/>
      <c r="S52" s="23"/>
      <c r="T52" s="17"/>
    </row>
    <row r="53" spans="1:20" x14ac:dyDescent="0.25">
      <c r="A53" s="11">
        <v>41</v>
      </c>
      <c r="B53" s="28" t="s">
        <v>131</v>
      </c>
      <c r="C53" s="29">
        <v>70812508533</v>
      </c>
      <c r="D53" s="28" t="s">
        <v>132</v>
      </c>
      <c r="E53" s="23"/>
      <c r="F53" s="23" t="s">
        <v>41</v>
      </c>
      <c r="G53" s="15"/>
      <c r="H53" s="16">
        <v>341.89</v>
      </c>
      <c r="I53" s="23"/>
      <c r="J53" s="23"/>
      <c r="K53" s="24"/>
      <c r="L53" s="25"/>
      <c r="M53" s="24"/>
      <c r="N53" s="25"/>
      <c r="O53" s="24"/>
      <c r="P53" s="25"/>
      <c r="Q53" s="23"/>
      <c r="R53" s="23"/>
      <c r="S53" s="23"/>
      <c r="T53" s="26"/>
    </row>
    <row r="54" spans="1:20" ht="20.399999999999999" x14ac:dyDescent="0.25">
      <c r="A54" s="11">
        <v>42</v>
      </c>
      <c r="B54" s="28" t="s">
        <v>214</v>
      </c>
      <c r="C54" s="29">
        <v>4525372506</v>
      </c>
      <c r="D54" s="28" t="s">
        <v>215</v>
      </c>
      <c r="E54" s="28" t="s">
        <v>194</v>
      </c>
      <c r="F54" s="23" t="s">
        <v>202</v>
      </c>
      <c r="G54" s="15"/>
      <c r="H54" s="16"/>
      <c r="I54" s="23" t="s">
        <v>41</v>
      </c>
      <c r="J54" s="23" t="s">
        <v>212</v>
      </c>
      <c r="K54" s="24"/>
      <c r="L54" s="25">
        <f>N54+P54</f>
        <v>3750</v>
      </c>
      <c r="M54" s="24"/>
      <c r="N54" s="25">
        <v>1875</v>
      </c>
      <c r="O54" s="24"/>
      <c r="P54" s="25">
        <v>1875</v>
      </c>
      <c r="Q54" s="23"/>
      <c r="R54" s="27" t="s">
        <v>216</v>
      </c>
      <c r="S54" s="23"/>
      <c r="T54" s="26"/>
    </row>
    <row r="55" spans="1:20" ht="20.399999999999999" x14ac:dyDescent="0.25">
      <c r="A55" s="11">
        <v>43</v>
      </c>
      <c r="B55" s="28" t="s">
        <v>127</v>
      </c>
      <c r="C55" s="29">
        <v>55934982585</v>
      </c>
      <c r="D55" s="28" t="s">
        <v>128</v>
      </c>
      <c r="E55" s="23"/>
      <c r="F55" s="23" t="s">
        <v>41</v>
      </c>
      <c r="G55" s="15"/>
      <c r="H55" s="16">
        <v>363.13</v>
      </c>
      <c r="I55" s="23"/>
      <c r="J55" s="23"/>
      <c r="K55" s="24"/>
      <c r="L55" s="25"/>
      <c r="M55" s="24"/>
      <c r="N55" s="25"/>
      <c r="O55" s="24"/>
      <c r="P55" s="25"/>
      <c r="Q55" s="23"/>
      <c r="R55" s="23"/>
      <c r="S55" s="23"/>
      <c r="T55" s="26"/>
    </row>
    <row r="56" spans="1:20" ht="20.399999999999999" x14ac:dyDescent="0.25">
      <c r="A56" s="11">
        <v>44</v>
      </c>
      <c r="B56" s="28" t="s">
        <v>136</v>
      </c>
      <c r="C56" s="29">
        <v>62118281909</v>
      </c>
      <c r="D56" s="28" t="s">
        <v>137</v>
      </c>
      <c r="E56" s="28" t="s">
        <v>194</v>
      </c>
      <c r="F56" s="23" t="s">
        <v>41</v>
      </c>
      <c r="G56" s="15"/>
      <c r="H56" s="16">
        <v>1783.31</v>
      </c>
      <c r="I56" s="23" t="s">
        <v>41</v>
      </c>
      <c r="J56" s="23" t="s">
        <v>210</v>
      </c>
      <c r="K56" s="24"/>
      <c r="L56" s="25">
        <f>N56+P56</f>
        <v>1783.29</v>
      </c>
      <c r="M56" s="24"/>
      <c r="N56" s="25">
        <v>1783.29</v>
      </c>
      <c r="O56" s="24"/>
      <c r="P56" s="25"/>
      <c r="Q56" s="23"/>
      <c r="R56" s="27" t="s">
        <v>211</v>
      </c>
      <c r="S56" s="23"/>
      <c r="T56" s="26"/>
    </row>
    <row r="57" spans="1:20" ht="20.399999999999999" x14ac:dyDescent="0.25">
      <c r="A57" s="11">
        <v>45</v>
      </c>
      <c r="B57" s="28" t="s">
        <v>138</v>
      </c>
      <c r="C57" s="29">
        <v>66180757327</v>
      </c>
      <c r="D57" s="28" t="s">
        <v>139</v>
      </c>
      <c r="E57" s="23"/>
      <c r="F57" s="23" t="s">
        <v>41</v>
      </c>
      <c r="G57" s="15"/>
      <c r="H57" s="16">
        <v>3517.4</v>
      </c>
      <c r="I57" s="23"/>
      <c r="J57" s="23"/>
      <c r="K57" s="24"/>
      <c r="L57" s="25"/>
      <c r="M57" s="24"/>
      <c r="N57" s="25"/>
      <c r="O57" s="24"/>
      <c r="P57" s="25"/>
      <c r="Q57" s="23"/>
      <c r="R57" s="23"/>
      <c r="S57" s="23"/>
      <c r="T57" s="23"/>
    </row>
    <row r="58" spans="1:20" ht="20.399999999999999" x14ac:dyDescent="0.25">
      <c r="A58" s="11">
        <v>46</v>
      </c>
      <c r="B58" s="28" t="s">
        <v>140</v>
      </c>
      <c r="C58" s="29">
        <v>92786995239</v>
      </c>
      <c r="D58" s="28" t="s">
        <v>141</v>
      </c>
      <c r="E58" s="23"/>
      <c r="F58" s="23" t="s">
        <v>41</v>
      </c>
      <c r="G58" s="15"/>
      <c r="H58" s="16">
        <v>250.76</v>
      </c>
      <c r="I58" s="23"/>
      <c r="J58" s="23"/>
      <c r="K58" s="24"/>
      <c r="L58" s="25"/>
      <c r="M58" s="24"/>
      <c r="N58" s="25"/>
      <c r="O58" s="24"/>
      <c r="P58" s="25"/>
      <c r="Q58" s="23"/>
      <c r="R58" s="17"/>
      <c r="S58" s="23"/>
      <c r="T58" s="23"/>
    </row>
    <row r="59" spans="1:20" ht="20.399999999999999" x14ac:dyDescent="0.25">
      <c r="A59" s="11">
        <v>47</v>
      </c>
      <c r="B59" s="28" t="s">
        <v>144</v>
      </c>
      <c r="C59" s="30" t="s">
        <v>145</v>
      </c>
      <c r="D59" s="28" t="s">
        <v>146</v>
      </c>
      <c r="E59" s="23"/>
      <c r="F59" s="23" t="s">
        <v>41</v>
      </c>
      <c r="G59" s="15"/>
      <c r="H59" s="16">
        <v>1080.03</v>
      </c>
      <c r="I59" s="23"/>
      <c r="J59" s="23"/>
      <c r="K59" s="24"/>
      <c r="L59" s="25"/>
      <c r="M59" s="24"/>
      <c r="N59" s="25"/>
      <c r="O59" s="24"/>
      <c r="P59" s="25"/>
      <c r="Q59" s="23"/>
      <c r="R59" s="23"/>
      <c r="S59" s="23"/>
      <c r="T59" s="23"/>
    </row>
    <row r="60" spans="1:20" ht="20.399999999999999" x14ac:dyDescent="0.25">
      <c r="A60" s="11">
        <v>48</v>
      </c>
      <c r="B60" s="28" t="s">
        <v>147</v>
      </c>
      <c r="C60" s="29">
        <v>23948464157</v>
      </c>
      <c r="D60" s="28" t="s">
        <v>148</v>
      </c>
      <c r="E60" s="28" t="s">
        <v>194</v>
      </c>
      <c r="F60" s="23" t="s">
        <v>41</v>
      </c>
      <c r="G60" s="15"/>
      <c r="H60" s="16">
        <v>1913.35</v>
      </c>
      <c r="I60" s="23" t="s">
        <v>41</v>
      </c>
      <c r="J60" s="23" t="s">
        <v>210</v>
      </c>
      <c r="K60" s="24">
        <f>M60+O60</f>
        <v>26571.919999999998</v>
      </c>
      <c r="L60" s="25">
        <f>N60+P60</f>
        <v>3526.7</v>
      </c>
      <c r="M60" s="24">
        <v>13285.96</v>
      </c>
      <c r="N60" s="25">
        <v>1763.35</v>
      </c>
      <c r="O60" s="24">
        <v>13285.96</v>
      </c>
      <c r="P60" s="25">
        <v>1763.35</v>
      </c>
      <c r="Q60" s="23"/>
      <c r="R60" s="27" t="s">
        <v>218</v>
      </c>
      <c r="S60" s="23"/>
      <c r="T60" s="23"/>
    </row>
    <row r="61" spans="1:20" ht="30.6" x14ac:dyDescent="0.25">
      <c r="A61" s="11">
        <v>49</v>
      </c>
      <c r="B61" s="28" t="s">
        <v>149</v>
      </c>
      <c r="C61" s="29">
        <v>53056966535</v>
      </c>
      <c r="D61" s="28" t="s">
        <v>150</v>
      </c>
      <c r="E61" s="28" t="s">
        <v>194</v>
      </c>
      <c r="F61" s="23" t="s">
        <v>41</v>
      </c>
      <c r="G61" s="15"/>
      <c r="H61" s="16">
        <v>2227</v>
      </c>
      <c r="I61" s="23" t="s">
        <v>41</v>
      </c>
      <c r="J61" s="23" t="s">
        <v>197</v>
      </c>
      <c r="K61" s="24"/>
      <c r="L61" s="25">
        <f>N61+P61</f>
        <v>1488.81</v>
      </c>
      <c r="M61" s="24"/>
      <c r="N61" s="25">
        <f>1474.76+14.05</f>
        <v>1488.81</v>
      </c>
      <c r="O61" s="24"/>
      <c r="P61" s="25"/>
      <c r="Q61" s="29" t="s">
        <v>232</v>
      </c>
      <c r="R61" s="26" t="s">
        <v>198</v>
      </c>
      <c r="S61" s="23"/>
      <c r="T61" s="17"/>
    </row>
    <row r="62" spans="1:20" ht="20.399999999999999" x14ac:dyDescent="0.25">
      <c r="A62" s="11">
        <v>50</v>
      </c>
      <c r="B62" s="28" t="s">
        <v>151</v>
      </c>
      <c r="C62" s="29">
        <v>18683136487</v>
      </c>
      <c r="D62" s="28" t="s">
        <v>152</v>
      </c>
      <c r="E62" s="28" t="s">
        <v>194</v>
      </c>
      <c r="F62" s="23" t="s">
        <v>41</v>
      </c>
      <c r="G62" s="15"/>
      <c r="H62" s="16">
        <v>47999</v>
      </c>
      <c r="I62" s="23" t="s">
        <v>41</v>
      </c>
      <c r="J62" s="23" t="s">
        <v>207</v>
      </c>
      <c r="K62" s="24"/>
      <c r="L62" s="25">
        <f>N62+P62</f>
        <v>36442.800000000003</v>
      </c>
      <c r="M62" s="24"/>
      <c r="N62" s="25">
        <f>32763.06+103.16</f>
        <v>32866.22</v>
      </c>
      <c r="O62" s="24"/>
      <c r="P62" s="25">
        <f>3527.91+48.67</f>
        <v>3576.58</v>
      </c>
      <c r="Q62" s="29" t="s">
        <v>206</v>
      </c>
      <c r="R62" s="27" t="s">
        <v>205</v>
      </c>
      <c r="S62" s="23"/>
      <c r="T62" s="23"/>
    </row>
    <row r="63" spans="1:20" ht="20.399999999999999" x14ac:dyDescent="0.25">
      <c r="A63" s="11">
        <v>51</v>
      </c>
      <c r="B63" s="28" t="s">
        <v>155</v>
      </c>
      <c r="C63" s="29">
        <v>64070307339</v>
      </c>
      <c r="D63" s="28" t="s">
        <v>156</v>
      </c>
      <c r="E63" s="23"/>
      <c r="F63" s="23" t="s">
        <v>41</v>
      </c>
      <c r="G63" s="15"/>
      <c r="H63" s="16">
        <v>461.18</v>
      </c>
      <c r="I63" s="23"/>
      <c r="J63" s="23"/>
      <c r="K63" s="24"/>
      <c r="L63" s="25"/>
      <c r="M63" s="24"/>
      <c r="N63" s="25"/>
      <c r="O63" s="24"/>
      <c r="P63" s="25"/>
      <c r="Q63" s="23"/>
      <c r="R63" s="23"/>
      <c r="S63" s="23"/>
      <c r="T63" s="26"/>
    </row>
    <row r="64" spans="1:20" ht="20.399999999999999" x14ac:dyDescent="0.25">
      <c r="A64" s="11">
        <v>52</v>
      </c>
      <c r="B64" s="28" t="s">
        <v>157</v>
      </c>
      <c r="C64" s="30" t="s">
        <v>158</v>
      </c>
      <c r="D64" s="28" t="s">
        <v>159</v>
      </c>
      <c r="E64" s="17"/>
      <c r="F64" s="23" t="s">
        <v>41</v>
      </c>
      <c r="G64" s="15"/>
      <c r="H64" s="16">
        <v>1234.72</v>
      </c>
      <c r="I64" s="23"/>
      <c r="J64" s="23"/>
      <c r="K64" s="24"/>
      <c r="L64" s="25"/>
      <c r="M64" s="24"/>
      <c r="N64" s="25"/>
      <c r="O64" s="24"/>
      <c r="P64" s="25"/>
      <c r="Q64" s="23"/>
      <c r="R64" s="23"/>
      <c r="S64" s="23"/>
      <c r="T64" s="23"/>
    </row>
    <row r="65" spans="1:20" ht="30.6" x14ac:dyDescent="0.25">
      <c r="A65" s="11">
        <v>53</v>
      </c>
      <c r="B65" s="28" t="s">
        <v>161</v>
      </c>
      <c r="C65" s="30" t="s">
        <v>160</v>
      </c>
      <c r="D65" s="28" t="s">
        <v>193</v>
      </c>
      <c r="E65" s="28" t="s">
        <v>194</v>
      </c>
      <c r="F65" s="23" t="s">
        <v>41</v>
      </c>
      <c r="G65" s="15"/>
      <c r="H65" s="16">
        <v>1862.5</v>
      </c>
      <c r="I65" s="23" t="s">
        <v>41</v>
      </c>
      <c r="J65" s="23" t="s">
        <v>212</v>
      </c>
      <c r="K65" s="24"/>
      <c r="L65" s="25">
        <f>N65+P65</f>
        <v>2251.0100000000002</v>
      </c>
      <c r="M65" s="24"/>
      <c r="N65" s="25">
        <f>1862.5+273.75+114.76</f>
        <v>2251.0100000000002</v>
      </c>
      <c r="O65" s="24"/>
      <c r="P65" s="25"/>
      <c r="Q65" s="29" t="s">
        <v>226</v>
      </c>
      <c r="R65" s="27" t="s">
        <v>211</v>
      </c>
      <c r="S65" s="23"/>
      <c r="T65" s="23"/>
    </row>
    <row r="66" spans="1:20" ht="20.399999999999999" x14ac:dyDescent="0.25">
      <c r="A66" s="11">
        <v>54</v>
      </c>
      <c r="B66" s="28" t="s">
        <v>162</v>
      </c>
      <c r="C66" s="29">
        <v>60974245511</v>
      </c>
      <c r="D66" s="28" t="s">
        <v>163</v>
      </c>
      <c r="E66" s="26"/>
      <c r="F66" s="23" t="s">
        <v>41</v>
      </c>
      <c r="G66" s="15"/>
      <c r="H66" s="16">
        <v>694.68</v>
      </c>
      <c r="I66" s="23"/>
      <c r="J66" s="23"/>
      <c r="K66" s="24"/>
      <c r="L66" s="25"/>
      <c r="M66" s="24"/>
      <c r="N66" s="25"/>
      <c r="O66" s="24"/>
      <c r="P66" s="25"/>
      <c r="Q66" s="23"/>
      <c r="R66" s="17"/>
      <c r="S66" s="23"/>
      <c r="T66" s="17"/>
    </row>
    <row r="67" spans="1:20" ht="20.399999999999999" x14ac:dyDescent="0.25">
      <c r="A67" s="11">
        <v>55</v>
      </c>
      <c r="B67" s="28" t="s">
        <v>165</v>
      </c>
      <c r="C67" s="29">
        <v>62617390144</v>
      </c>
      <c r="D67" s="28" t="s">
        <v>164</v>
      </c>
      <c r="E67" s="28" t="s">
        <v>194</v>
      </c>
      <c r="F67" s="23" t="s">
        <v>41</v>
      </c>
      <c r="G67" s="15"/>
      <c r="H67" s="16">
        <v>920.19</v>
      </c>
      <c r="I67" s="23" t="s">
        <v>41</v>
      </c>
      <c r="J67" s="23" t="s">
        <v>224</v>
      </c>
      <c r="K67" s="24">
        <f>M67+O67</f>
        <v>9933.1200000000008</v>
      </c>
      <c r="L67" s="25">
        <f>N67+P67</f>
        <v>1318.35</v>
      </c>
      <c r="M67" s="24">
        <v>9433.1200000000008</v>
      </c>
      <c r="N67" s="25">
        <v>1251.99</v>
      </c>
      <c r="O67" s="24">
        <v>500</v>
      </c>
      <c r="P67" s="25">
        <v>66.36</v>
      </c>
      <c r="Q67" s="23"/>
      <c r="R67" s="23"/>
      <c r="S67" s="23"/>
      <c r="T67" s="23"/>
    </row>
    <row r="68" spans="1:20" ht="61.2" x14ac:dyDescent="0.25">
      <c r="A68" s="11">
        <v>56</v>
      </c>
      <c r="B68" s="28" t="s">
        <v>166</v>
      </c>
      <c r="C68" s="29">
        <v>33679708526</v>
      </c>
      <c r="D68" s="28" t="s">
        <v>168</v>
      </c>
      <c r="E68" s="28" t="s">
        <v>194</v>
      </c>
      <c r="F68" s="23" t="s">
        <v>41</v>
      </c>
      <c r="G68" s="15"/>
      <c r="H68" s="16">
        <v>84.66</v>
      </c>
      <c r="I68" s="23" t="s">
        <v>41</v>
      </c>
      <c r="J68" s="23" t="s">
        <v>208</v>
      </c>
      <c r="K68" s="24">
        <f>M68+O68</f>
        <v>11180.52</v>
      </c>
      <c r="L68" s="25">
        <f>N68+P68</f>
        <v>1483.9099999999999</v>
      </c>
      <c r="M68" s="24">
        <f>9375.4+1805.12</f>
        <v>11180.52</v>
      </c>
      <c r="N68" s="25">
        <f>1244.33+239.58</f>
        <v>1483.9099999999999</v>
      </c>
      <c r="O68" s="24"/>
      <c r="P68" s="25"/>
      <c r="Q68" s="23"/>
      <c r="R68" s="26" t="s">
        <v>209</v>
      </c>
      <c r="S68" s="23"/>
      <c r="T68" s="26" t="s">
        <v>167</v>
      </c>
    </row>
    <row r="69" spans="1:20" ht="20.399999999999999" x14ac:dyDescent="0.25">
      <c r="A69" s="11">
        <v>57</v>
      </c>
      <c r="B69" s="28" t="s">
        <v>169</v>
      </c>
      <c r="C69" s="29">
        <v>79506059204</v>
      </c>
      <c r="D69" s="28" t="s">
        <v>170</v>
      </c>
      <c r="E69" s="23"/>
      <c r="F69" s="23" t="s">
        <v>41</v>
      </c>
      <c r="G69" s="15"/>
      <c r="H69" s="16">
        <v>403.48</v>
      </c>
      <c r="I69" s="23"/>
      <c r="J69" s="23"/>
      <c r="K69" s="24"/>
      <c r="L69" s="25"/>
      <c r="M69" s="24"/>
      <c r="N69" s="25"/>
      <c r="O69" s="24"/>
      <c r="P69" s="25"/>
      <c r="Q69" s="23"/>
      <c r="R69" s="23"/>
      <c r="S69" s="23"/>
      <c r="T69" s="23"/>
    </row>
    <row r="70" spans="1:20" ht="61.2" x14ac:dyDescent="0.25">
      <c r="A70" s="11">
        <v>58</v>
      </c>
      <c r="B70" s="28" t="s">
        <v>171</v>
      </c>
      <c r="C70" s="29">
        <v>46858046579</v>
      </c>
      <c r="D70" s="28" t="s">
        <v>172</v>
      </c>
      <c r="E70" s="28" t="s">
        <v>194</v>
      </c>
      <c r="F70" s="23" t="s">
        <v>41</v>
      </c>
      <c r="G70" s="15"/>
      <c r="H70" s="16">
        <v>1286.51</v>
      </c>
      <c r="I70" s="23" t="s">
        <v>41</v>
      </c>
      <c r="J70" s="23" t="s">
        <v>210</v>
      </c>
      <c r="K70" s="24">
        <f>M70+O70</f>
        <v>23560.670000000002</v>
      </c>
      <c r="L70" s="25">
        <f>N70+P70</f>
        <v>3127.04</v>
      </c>
      <c r="M70" s="24">
        <f>9693.28+2087.05</f>
        <v>11780.330000000002</v>
      </c>
      <c r="N70" s="25">
        <f>1286.52+277</f>
        <v>1563.52</v>
      </c>
      <c r="O70" s="24">
        <v>11780.34</v>
      </c>
      <c r="P70" s="25">
        <v>1563.52</v>
      </c>
      <c r="Q70" s="23"/>
      <c r="R70" s="28" t="s">
        <v>230</v>
      </c>
      <c r="S70" s="23"/>
      <c r="T70" s="23"/>
    </row>
    <row r="71" spans="1:20" ht="20.399999999999999" x14ac:dyDescent="0.25">
      <c r="A71" s="11">
        <v>59</v>
      </c>
      <c r="B71" s="28" t="s">
        <v>173</v>
      </c>
      <c r="C71" s="29">
        <v>51284759331</v>
      </c>
      <c r="D71" s="28" t="s">
        <v>174</v>
      </c>
      <c r="E71" s="23"/>
      <c r="F71" s="23" t="s">
        <v>41</v>
      </c>
      <c r="G71" s="15"/>
      <c r="H71" s="16">
        <v>7432.48</v>
      </c>
      <c r="I71" s="23"/>
      <c r="J71" s="23"/>
      <c r="K71" s="24"/>
      <c r="L71" s="25"/>
      <c r="M71" s="24"/>
      <c r="N71" s="25"/>
      <c r="O71" s="24"/>
      <c r="P71" s="25"/>
      <c r="Q71" s="23"/>
      <c r="R71" s="23"/>
      <c r="S71" s="23"/>
      <c r="T71" s="23"/>
    </row>
    <row r="72" spans="1:20" ht="30.6" x14ac:dyDescent="0.25">
      <c r="A72" s="11">
        <v>60</v>
      </c>
      <c r="B72" s="28" t="s">
        <v>175</v>
      </c>
      <c r="C72" s="29">
        <v>32401931389</v>
      </c>
      <c r="D72" s="28" t="s">
        <v>176</v>
      </c>
      <c r="E72" s="23"/>
      <c r="F72" s="23" t="s">
        <v>41</v>
      </c>
      <c r="G72" s="15"/>
      <c r="H72" s="16">
        <v>77.31</v>
      </c>
      <c r="I72" s="23"/>
      <c r="J72" s="23"/>
      <c r="K72" s="24"/>
      <c r="L72" s="25"/>
      <c r="M72" s="24"/>
      <c r="N72" s="25"/>
      <c r="O72" s="24"/>
      <c r="P72" s="25"/>
      <c r="Q72" s="23"/>
      <c r="R72" s="23"/>
      <c r="S72" s="23"/>
      <c r="T72" s="17"/>
    </row>
    <row r="73" spans="1:20" ht="20.399999999999999" x14ac:dyDescent="0.25">
      <c r="A73" s="11">
        <v>61</v>
      </c>
      <c r="B73" s="28" t="s">
        <v>179</v>
      </c>
      <c r="C73" s="29">
        <v>92441183465</v>
      </c>
      <c r="D73" s="28" t="s">
        <v>180</v>
      </c>
      <c r="E73" s="23"/>
      <c r="F73" s="23" t="s">
        <v>41</v>
      </c>
      <c r="G73" s="15"/>
      <c r="H73" s="16">
        <v>326.95999999999998</v>
      </c>
      <c r="I73" s="23"/>
      <c r="J73" s="23"/>
      <c r="K73" s="24"/>
      <c r="L73" s="25"/>
      <c r="M73" s="24"/>
      <c r="N73" s="25"/>
      <c r="O73" s="24"/>
      <c r="P73" s="25"/>
      <c r="Q73" s="23"/>
      <c r="R73" s="23"/>
      <c r="S73" s="23"/>
      <c r="T73" s="26"/>
    </row>
    <row r="74" spans="1:20" ht="20.399999999999999" x14ac:dyDescent="0.25">
      <c r="A74" s="11">
        <v>62</v>
      </c>
      <c r="B74" s="28" t="s">
        <v>181</v>
      </c>
      <c r="C74" s="29">
        <v>87454411145</v>
      </c>
      <c r="D74" s="28" t="s">
        <v>182</v>
      </c>
      <c r="E74" s="23"/>
      <c r="F74" s="23" t="s">
        <v>41</v>
      </c>
      <c r="G74" s="15"/>
      <c r="H74" s="16">
        <v>530.76</v>
      </c>
      <c r="I74" s="23"/>
      <c r="J74" s="23"/>
      <c r="K74" s="24"/>
      <c r="L74" s="25"/>
      <c r="M74" s="24"/>
      <c r="N74" s="25"/>
      <c r="O74" s="24"/>
      <c r="P74" s="25"/>
      <c r="Q74" s="23"/>
      <c r="R74" s="23"/>
      <c r="S74" s="23"/>
      <c r="T74" s="23"/>
    </row>
    <row r="75" spans="1:20" ht="30.6" x14ac:dyDescent="0.25">
      <c r="A75" s="11">
        <v>63</v>
      </c>
      <c r="B75" s="28" t="s">
        <v>184</v>
      </c>
      <c r="C75" s="30" t="s">
        <v>183</v>
      </c>
      <c r="D75" s="28" t="s">
        <v>185</v>
      </c>
      <c r="E75" s="23"/>
      <c r="F75" s="23" t="s">
        <v>41</v>
      </c>
      <c r="G75" s="15"/>
      <c r="H75" s="16">
        <v>295.52</v>
      </c>
      <c r="I75" s="23"/>
      <c r="J75" s="23"/>
      <c r="K75" s="24"/>
      <c r="L75" s="25"/>
      <c r="M75" s="24"/>
      <c r="N75" s="25"/>
      <c r="O75" s="24"/>
      <c r="P75" s="25"/>
      <c r="Q75" s="23"/>
      <c r="R75" s="23"/>
      <c r="S75" s="23"/>
      <c r="T75" s="23"/>
    </row>
    <row r="76" spans="1:20" ht="20.399999999999999" x14ac:dyDescent="0.25">
      <c r="A76" s="11">
        <v>64</v>
      </c>
      <c r="B76" s="28" t="s">
        <v>186</v>
      </c>
      <c r="C76" s="29">
        <v>62874063131</v>
      </c>
      <c r="D76" s="28" t="s">
        <v>187</v>
      </c>
      <c r="E76" s="23"/>
      <c r="F76" s="23" t="s">
        <v>41</v>
      </c>
      <c r="G76" s="15"/>
      <c r="H76" s="16">
        <v>814.66</v>
      </c>
      <c r="I76" s="23"/>
      <c r="J76" s="23"/>
      <c r="K76" s="24"/>
      <c r="L76" s="25"/>
      <c r="M76" s="24"/>
      <c r="N76" s="25"/>
      <c r="O76" s="24"/>
      <c r="P76" s="25"/>
      <c r="Q76" s="23"/>
      <c r="R76" s="23"/>
      <c r="S76" s="23"/>
      <c r="T76" s="17"/>
    </row>
    <row r="77" spans="1:20" ht="51" x14ac:dyDescent="0.25">
      <c r="A77" s="11">
        <v>65</v>
      </c>
      <c r="B77" s="28" t="s">
        <v>188</v>
      </c>
      <c r="C77" s="29">
        <v>57919188165</v>
      </c>
      <c r="D77" s="28" t="s">
        <v>189</v>
      </c>
      <c r="E77" s="23"/>
      <c r="F77" s="23" t="s">
        <v>41</v>
      </c>
      <c r="G77" s="15"/>
      <c r="H77" s="16">
        <v>2055.85</v>
      </c>
      <c r="I77" s="23"/>
      <c r="J77" s="23"/>
      <c r="K77" s="24"/>
      <c r="L77" s="25"/>
      <c r="M77" s="24"/>
      <c r="N77" s="25"/>
      <c r="O77" s="24"/>
      <c r="P77" s="25"/>
      <c r="Q77" s="23"/>
      <c r="R77" s="23"/>
      <c r="S77" s="23"/>
      <c r="T77" s="26" t="s">
        <v>190</v>
      </c>
    </row>
  </sheetData>
  <autoFilter ref="A12:T77" xr:uid="{00000000-0009-0000-0000-000000000000}"/>
  <sortState xmlns:xlrd2="http://schemas.microsoft.com/office/spreadsheetml/2017/richdata2" ref="B13:T76">
    <sortCondition ref="B13"/>
  </sortState>
  <mergeCells count="20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2024-05-09T10:55:29Z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