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Print_Titles" localSheetId="0">'Prijave tražbina'!$12:$12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" i="1" l="1"/>
  <c r="L18" i="1" s="1"/>
  <c r="N28" i="1" l="1"/>
  <c r="L28" i="1" s="1"/>
  <c r="L15" i="1" l="1"/>
  <c r="N26" i="1" l="1"/>
  <c r="L26" i="1" s="1"/>
  <c r="N17" i="1"/>
  <c r="L17" i="1" s="1"/>
  <c r="N16" i="1" l="1"/>
  <c r="L16" i="1" s="1"/>
  <c r="N25" i="1" l="1"/>
  <c r="L25" i="1" s="1"/>
</calcChain>
</file>

<file path=xl/sharedStrings.xml><?xml version="1.0" encoding="utf-8"?>
<sst xmlns="http://schemas.openxmlformats.org/spreadsheetml/2006/main" count="130" uniqueCount="96">
  <si>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</si>
  <si>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</si>
  <si>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</si>
  <si>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</si>
  <si>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</si>
  <si>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</si>
  <si>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</si>
  <si>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</si>
  <si>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</si>
  <si>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</si>
  <si>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</si>
  <si>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</si>
  <si>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</si>
  <si>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</si>
  <si>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</si>
  <si>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</si>
  <si>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</si>
  <si>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</si>
  <si>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</si>
  <si>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</si>
  <si>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</si>
  <si>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</si>
  <si>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</si>
  <si>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</si>
  <si>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</si>
  <si>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</si>
  <si>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</si>
  <si>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</si>
  <si>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</si>
  <si>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</si>
  <si>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</si>
  <si>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</si>
  <si>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034-011/24-10/25</t>
  </si>
  <si>
    <t>Trgovački sud u Rijeci</t>
  </si>
  <si>
    <t>St-2/2024</t>
  </si>
  <si>
    <t>MARTIN BAU d.o.o.</t>
  </si>
  <si>
    <t>Viškovo 141, 51216 Viškovo</t>
  </si>
  <si>
    <t>15.03.2024.</t>
  </si>
  <si>
    <t>Vrtni put 1,
10000, Zagreb</t>
  </si>
  <si>
    <t>RADOVANJICA
17, 23234 VIR</t>
  </si>
  <si>
    <t>Ciottina 22,
51000, Rijeka</t>
  </si>
  <si>
    <t>Ulica Vatroslava
Jagića 33, 10000,
Zagreb</t>
  </si>
  <si>
    <t>Jadranski Trg 3/a,
51000, Rijeka</t>
  </si>
  <si>
    <t>VIŠKOVO</t>
  </si>
  <si>
    <t>Marinići 91,
51216, Viškovo</t>
  </si>
  <si>
    <t>Kačjak 2, 51000,
Rijeka</t>
  </si>
  <si>
    <t>KATANČIĆEVA
5, 10000,
ZAGREB</t>
  </si>
  <si>
    <t>Ulica Franje
Lučića 32A,
10000, Zagreb</t>
  </si>
  <si>
    <t>Ulica Josipa
Marohnića 1,
10000, Zagreb</t>
  </si>
  <si>
    <t>Lužec 1, 49214,
Veliko Trgovišće</t>
  </si>
  <si>
    <t>A1 HRVATSKA d.o.o.</t>
  </si>
  <si>
    <t>CONSULO d.o.o.</t>
  </si>
  <si>
    <t>CROATIA OSIGURANJE d.d.</t>
  </si>
  <si>
    <t>ERSTE&amp;STEIERMÄRKISCHE
BANK d. d.</t>
  </si>
  <si>
    <t>HAJDI VUKOJA</t>
  </si>
  <si>
    <t>JURICA BOŽIĆ</t>
  </si>
  <si>
    <t>KLESARIJA VIŠKOVO d.o.o.</t>
  </si>
  <si>
    <t>KRAINC AUTO d.o.o.</t>
  </si>
  <si>
    <t>STO GES.M.B.H.</t>
  </si>
  <si>
    <t>TELEMACH HRVATSKA
d.o.o.</t>
  </si>
  <si>
    <t>WURTH HRVATSKA d.o.o.</t>
  </si>
  <si>
    <t>70133616033</t>
  </si>
  <si>
    <t>52641439848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</si>
  <si>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ovrhovoditelja (APARTMANI BALJA)</t>
    </r>
  </si>
  <si>
    <t>BALJA ŠTEFICA</t>
  </si>
  <si>
    <t>REPUBLIKA HRVATSKA
MINISTARSTVO
FINANCIJA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</si>
  <si>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(REPUBLIKA HRVATSKA, MINISTARSTVO FINANCIJA, POREZNA UPRAVA)</t>
    </r>
  </si>
  <si>
    <t xml:space="preserve">PLEŠE TATJANA </t>
  </si>
  <si>
    <t>HRVATSKI TELEKOM D.D.</t>
  </si>
  <si>
    <t>81793146560</t>
  </si>
  <si>
    <t>Radnička cesta 21 Zagreb</t>
  </si>
  <si>
    <t>NE</t>
  </si>
  <si>
    <t>DA</t>
  </si>
  <si>
    <t>Redovna tražbina</t>
  </si>
  <si>
    <t>28.02.2024.</t>
  </si>
  <si>
    <t>Porezni dug</t>
  </si>
  <si>
    <t>01.03.2024.</t>
  </si>
  <si>
    <t>Polica osiguranja br. 217140016344, izvodi iz poslovnih knjiga, računi</t>
  </si>
  <si>
    <t>04.03.2024.</t>
  </si>
  <si>
    <t>Ugovor o kreditu br. 1100996504 od 08.05.2023.; Ugovor o otvaranju i vođenju transakcijskog računa broj 1100996504 od 28.10.2020.; Ugovor o kreditu br. 5121194934 od 05.05.2023.</t>
  </si>
  <si>
    <t>02.03.2024.</t>
  </si>
  <si>
    <t>DA
22.300,79 EUR</t>
  </si>
  <si>
    <t>Sporazum, računi</t>
  </si>
  <si>
    <t>07.03.2024.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</si>
  <si>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nije naveo iznos dospjele tražbine</t>
    </r>
  </si>
  <si>
    <t>Računi za knjigovodstvene usluge</t>
  </si>
  <si>
    <t>06.03.2024.</t>
  </si>
  <si>
    <t>Izvod otvorenih stavaka na dan, 12.02.2024.god.</t>
  </si>
  <si>
    <t>FINANCIJSKA AGENCIJA</t>
  </si>
  <si>
    <t>85821130368</t>
  </si>
  <si>
    <t>Ulica grada Vukovara 70, 10000 Zagreb</t>
  </si>
  <si>
    <t>Ugovor o obavljanju usluga certificiranja, provedba osnova za plaćanje - prisilna naplata</t>
  </si>
  <si>
    <r>
      <rPr>
        <b/>
        <sz val="8"/>
        <color rgb="FFFF0000"/>
        <rFont val="Arial"/>
        <family val="2"/>
        <charset val="238"/>
      </rPr>
      <t>Dužnik</t>
    </r>
    <r>
      <rPr>
        <sz val="8"/>
        <color rgb="FFFF0000"/>
        <rFont val="Arial"/>
        <family val="2"/>
        <charset val="238"/>
      </rPr>
      <t xml:space="preserve"> u prijedlogu nije naveo OIB vjerovnika</t>
    </r>
  </si>
  <si>
    <t>DA
26.341,70 EUR</t>
  </si>
  <si>
    <t>13.02.2024.</t>
  </si>
  <si>
    <t>118-08-4012-24-13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</si>
</sst>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90" zoomScaleNormal="90" workbookViewId="0">
      <selection activeCell="D7" sqref="D7:T7"/>
    </sheetView>
  </sheetViews>
  <sheetFormatPr defaultRowHeight="12.75" x14ac:dyDescent="0.2"/>
  <cols>
    <col min="1" max="1" width="6.42578125" style="1" customWidth="1"/>
    <col min="2" max="2" width="12.42578125" style="1" customWidth="1"/>
    <col min="3" max="3" width="11.7109375" style="1" customWidth="1"/>
    <col min="4" max="4" width="11.5703125" style="1" customWidth="1"/>
    <col min="5" max="5" width="7.7109375" style="1" customWidth="1"/>
    <col min="6" max="6" width="10" style="1" customWidth="1"/>
    <col min="7" max="7" width="9.85546875" style="1" bestFit="1" customWidth="1"/>
    <col min="8" max="8" width="11.28515625" style="1" bestFit="1" customWidth="1"/>
    <col min="9" max="9" width="7.7109375" style="1" bestFit="1" customWidth="1"/>
    <col min="10" max="10" width="8.28515625" style="1" bestFit="1" customWidth="1"/>
    <col min="11" max="11" width="9.140625" style="1" bestFit="1" customWidth="1"/>
    <col min="12" max="12" width="11.28515625" style="1" bestFit="1" customWidth="1"/>
    <col min="13" max="13" width="8.7109375" style="1" customWidth="1"/>
    <col min="14" max="14" width="11.28515625" style="1" bestFit="1" customWidth="1"/>
    <col min="15" max="15" width="9" style="1" customWidth="1"/>
    <col min="16" max="16" width="11.5703125" style="1" customWidth="1"/>
    <col min="17" max="17" width="8.7109375" style="1" customWidth="1"/>
    <col min="18" max="18" width="14.7109375" style="1" bestFit="1" customWidth="1"/>
    <col min="19" max="19" width="12.85546875" style="1" customWidth="1"/>
    <col min="20" max="20" width="12.140625" style="1" bestFit="1" customWidth="1"/>
  </cols>
  <sheetData>
    <row r="1" spans="1:20" s="4" customFormat="1" ht="12" x14ac:dyDescent="0.2">
      <c r="A1" s="41" t="s">
        <v>0</v>
      </c>
      <c r="B1" s="41"/>
      <c r="C1" s="41"/>
      <c r="D1" s="42" t="s">
        <v>1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s="4" customFormat="1" ht="11.25" x14ac:dyDescent="0.2">
      <c r="A2" s="41" t="s">
        <v>2</v>
      </c>
      <c r="B2" s="41"/>
      <c r="C2" s="41"/>
      <c r="D2" s="43" t="s">
        <v>37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s="4" customFormat="1" ht="11.25" x14ac:dyDescent="0.2">
      <c r="A3" s="41" t="s">
        <v>21</v>
      </c>
      <c r="B3" s="41" t="s">
        <v>3</v>
      </c>
      <c r="C3" s="41"/>
      <c r="D3" s="45" t="s">
        <v>32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s="4" customFormat="1" ht="11.25" x14ac:dyDescent="0.2">
      <c r="A4" s="41" t="s">
        <v>22</v>
      </c>
      <c r="B4" s="41"/>
      <c r="C4" s="41"/>
      <c r="D4" s="45" t="s">
        <v>95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s="4" customFormat="1" ht="11.25" x14ac:dyDescent="0.2">
      <c r="A5" s="41" t="s">
        <v>4</v>
      </c>
      <c r="B5" s="41"/>
      <c r="C5" s="41"/>
      <c r="D5" s="45" t="s">
        <v>33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s="4" customFormat="1" ht="11.25" x14ac:dyDescent="0.2">
      <c r="A6" s="41" t="s">
        <v>5</v>
      </c>
      <c r="B6" s="41"/>
      <c r="C6" s="41"/>
      <c r="D6" s="45" t="s">
        <v>34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s="4" customFormat="1" ht="11.25" x14ac:dyDescent="0.2">
      <c r="A7" s="41" t="s">
        <v>6</v>
      </c>
      <c r="B7" s="41" t="s">
        <v>3</v>
      </c>
      <c r="C7" s="41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s="4" customFormat="1" ht="11.25" x14ac:dyDescent="0.2">
      <c r="A8" s="41" t="s">
        <v>7</v>
      </c>
      <c r="B8" s="41"/>
      <c r="C8" s="41"/>
      <c r="D8" s="45" t="s">
        <v>35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s="4" customFormat="1" ht="11.25" x14ac:dyDescent="0.2">
      <c r="A9" s="41" t="s">
        <v>8</v>
      </c>
      <c r="B9" s="41"/>
      <c r="C9" s="41"/>
      <c r="D9" s="45">
        <v>96372206506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s="4" customFormat="1" ht="11.25" x14ac:dyDescent="0.2">
      <c r="A10" s="41" t="s">
        <v>9</v>
      </c>
      <c r="B10" s="41"/>
      <c r="C10" s="41"/>
      <c r="D10" s="45" t="s">
        <v>36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2.5" x14ac:dyDescent="0.2">
      <c r="A13" s="14">
        <v>1</v>
      </c>
      <c r="B13" s="15" t="s">
        <v>50</v>
      </c>
      <c r="C13" s="16">
        <v>29524210204</v>
      </c>
      <c r="D13" s="15" t="s">
        <v>38</v>
      </c>
      <c r="E13" s="17"/>
      <c r="F13" s="14" t="s">
        <v>72</v>
      </c>
      <c r="G13" s="18"/>
      <c r="H13" s="19">
        <v>66.97</v>
      </c>
      <c r="I13" s="20"/>
      <c r="J13" s="20"/>
      <c r="K13" s="21"/>
      <c r="L13" s="22"/>
      <c r="M13" s="21"/>
      <c r="N13" s="22"/>
      <c r="O13" s="21"/>
      <c r="P13" s="22"/>
      <c r="Q13" s="20"/>
      <c r="R13" s="20"/>
      <c r="S13" s="20"/>
      <c r="T13" s="17"/>
    </row>
    <row r="14" spans="1:20" ht="90" x14ac:dyDescent="0.2">
      <c r="A14" s="14">
        <v>2</v>
      </c>
      <c r="B14" s="15" t="s">
        <v>64</v>
      </c>
      <c r="C14" s="16">
        <v>42398434954</v>
      </c>
      <c r="D14" s="15" t="s">
        <v>39</v>
      </c>
      <c r="E14" s="17"/>
      <c r="F14" s="14" t="s">
        <v>72</v>
      </c>
      <c r="G14" s="18"/>
      <c r="H14" s="19">
        <v>398.17</v>
      </c>
      <c r="I14" s="20"/>
      <c r="J14" s="20"/>
      <c r="K14" s="21"/>
      <c r="L14" s="22"/>
      <c r="M14" s="21"/>
      <c r="N14" s="22"/>
      <c r="O14" s="21"/>
      <c r="P14" s="22"/>
      <c r="Q14" s="20"/>
      <c r="R14" s="20"/>
      <c r="S14" s="20"/>
      <c r="T14" s="17" t="s">
        <v>63</v>
      </c>
    </row>
    <row r="15" spans="1:20" ht="56.25" x14ac:dyDescent="0.2">
      <c r="A15" s="14">
        <v>3</v>
      </c>
      <c r="B15" s="15" t="s">
        <v>51</v>
      </c>
      <c r="C15" s="16">
        <v>35289641152</v>
      </c>
      <c r="D15" s="15" t="s">
        <v>40</v>
      </c>
      <c r="E15" s="17" t="s">
        <v>73</v>
      </c>
      <c r="F15" s="14" t="s">
        <v>72</v>
      </c>
      <c r="G15" s="18"/>
      <c r="H15" s="19">
        <v>309.77999999999997</v>
      </c>
      <c r="I15" s="20" t="s">
        <v>72</v>
      </c>
      <c r="J15" s="20" t="s">
        <v>83</v>
      </c>
      <c r="K15" s="21"/>
      <c r="L15" s="22">
        <f>N15+P15</f>
        <v>2667.96</v>
      </c>
      <c r="M15" s="21"/>
      <c r="N15" s="22">
        <v>1811.71</v>
      </c>
      <c r="O15" s="21"/>
      <c r="P15" s="22">
        <v>856.25</v>
      </c>
      <c r="Q15" s="20"/>
      <c r="R15" s="17" t="s">
        <v>85</v>
      </c>
      <c r="S15" s="20"/>
      <c r="T15" s="17" t="s">
        <v>84</v>
      </c>
    </row>
    <row r="16" spans="1:20" ht="56.25" x14ac:dyDescent="0.2">
      <c r="A16" s="14">
        <v>4</v>
      </c>
      <c r="B16" s="15" t="s">
        <v>52</v>
      </c>
      <c r="C16" s="16">
        <v>26187994862</v>
      </c>
      <c r="D16" s="15" t="s">
        <v>41</v>
      </c>
      <c r="E16" s="17" t="s">
        <v>73</v>
      </c>
      <c r="F16" s="14" t="s">
        <v>72</v>
      </c>
      <c r="G16" s="18"/>
      <c r="H16" s="19">
        <v>494.98</v>
      </c>
      <c r="I16" s="20" t="s">
        <v>72</v>
      </c>
      <c r="J16" s="20" t="s">
        <v>76</v>
      </c>
      <c r="K16" s="21"/>
      <c r="L16" s="22">
        <f>N16+P16</f>
        <v>1038.3600000000001</v>
      </c>
      <c r="M16" s="21"/>
      <c r="N16" s="22">
        <f>989.6+48.76</f>
        <v>1038.3600000000001</v>
      </c>
      <c r="O16" s="21"/>
      <c r="P16" s="22"/>
      <c r="Q16" s="20"/>
      <c r="R16" s="17" t="s">
        <v>77</v>
      </c>
      <c r="S16" s="20"/>
      <c r="T16" s="17"/>
    </row>
    <row r="17" spans="1:20" ht="135" x14ac:dyDescent="0.2">
      <c r="A17" s="14">
        <v>5</v>
      </c>
      <c r="B17" s="15" t="s">
        <v>53</v>
      </c>
      <c r="C17" s="16">
        <v>23057039320</v>
      </c>
      <c r="D17" s="15" t="s">
        <v>42</v>
      </c>
      <c r="E17" s="17"/>
      <c r="F17" s="14" t="s">
        <v>72</v>
      </c>
      <c r="G17" s="18"/>
      <c r="H17" s="19">
        <v>26893.3</v>
      </c>
      <c r="I17" s="20" t="s">
        <v>72</v>
      </c>
      <c r="J17" s="20" t="s">
        <v>78</v>
      </c>
      <c r="K17" s="21"/>
      <c r="L17" s="22">
        <f>N17+P17</f>
        <v>48130.31</v>
      </c>
      <c r="M17" s="21"/>
      <c r="N17" s="22">
        <f>612.9+71.06+4091.99</f>
        <v>4775.95</v>
      </c>
      <c r="O17" s="21"/>
      <c r="P17" s="22">
        <v>43354.36</v>
      </c>
      <c r="Q17" s="20"/>
      <c r="R17" s="17" t="s">
        <v>79</v>
      </c>
      <c r="S17" s="20"/>
      <c r="T17" s="17"/>
    </row>
    <row r="18" spans="1:20" ht="67.5" x14ac:dyDescent="0.2">
      <c r="A18" s="14">
        <v>6</v>
      </c>
      <c r="B18" s="15" t="s">
        <v>88</v>
      </c>
      <c r="C18" s="16" t="s">
        <v>89</v>
      </c>
      <c r="D18" s="15" t="s">
        <v>90</v>
      </c>
      <c r="E18" s="17"/>
      <c r="F18" s="14" t="s">
        <v>71</v>
      </c>
      <c r="G18" s="18"/>
      <c r="H18" s="19"/>
      <c r="I18" s="20" t="s">
        <v>72</v>
      </c>
      <c r="J18" s="20" t="s">
        <v>86</v>
      </c>
      <c r="K18" s="21"/>
      <c r="L18" s="22">
        <f>N18+P18</f>
        <v>549.33000000000004</v>
      </c>
      <c r="M18" s="21"/>
      <c r="N18" s="22">
        <f>476.14+8.49</f>
        <v>484.63</v>
      </c>
      <c r="O18" s="21"/>
      <c r="P18" s="22">
        <v>64.7</v>
      </c>
      <c r="Q18" s="20"/>
      <c r="R18" s="17" t="s">
        <v>91</v>
      </c>
      <c r="S18" s="20"/>
      <c r="T18" s="17"/>
    </row>
    <row r="19" spans="1:20" ht="45" x14ac:dyDescent="0.2">
      <c r="A19" s="23">
        <v>7</v>
      </c>
      <c r="B19" s="24" t="s">
        <v>54</v>
      </c>
      <c r="C19" s="25"/>
      <c r="D19" s="24" t="s">
        <v>43</v>
      </c>
      <c r="E19" s="26"/>
      <c r="F19" s="23" t="s">
        <v>72</v>
      </c>
      <c r="G19" s="27"/>
      <c r="H19" s="28">
        <v>1440.82</v>
      </c>
      <c r="I19" s="8"/>
      <c r="J19" s="9"/>
      <c r="K19" s="10"/>
      <c r="L19" s="11"/>
      <c r="M19" s="10"/>
      <c r="N19" s="11"/>
      <c r="O19" s="8"/>
      <c r="P19" s="12"/>
      <c r="Q19" s="8"/>
      <c r="R19" s="12"/>
      <c r="S19" s="13"/>
      <c r="T19" s="12" t="s">
        <v>92</v>
      </c>
    </row>
    <row r="20" spans="1:20" ht="22.5" x14ac:dyDescent="0.2">
      <c r="A20" s="14">
        <v>8</v>
      </c>
      <c r="B20" s="15" t="s">
        <v>68</v>
      </c>
      <c r="C20" s="16" t="s">
        <v>69</v>
      </c>
      <c r="D20" s="15" t="s">
        <v>70</v>
      </c>
      <c r="E20" s="17" t="s">
        <v>73</v>
      </c>
      <c r="F20" s="14" t="s">
        <v>71</v>
      </c>
      <c r="G20" s="18"/>
      <c r="H20" s="19"/>
      <c r="I20" s="14" t="s">
        <v>72</v>
      </c>
      <c r="J20" s="29" t="s">
        <v>94</v>
      </c>
      <c r="K20" s="30"/>
      <c r="L20" s="31">
        <v>2792.12</v>
      </c>
      <c r="M20" s="30"/>
      <c r="N20" s="31">
        <v>2792.12</v>
      </c>
      <c r="O20" s="14"/>
      <c r="P20" s="17"/>
      <c r="Q20" s="14"/>
      <c r="R20" s="17"/>
      <c r="S20" s="20"/>
      <c r="T20" s="17"/>
    </row>
    <row r="21" spans="1:20" ht="45" x14ac:dyDescent="0.2">
      <c r="A21" s="23">
        <v>9</v>
      </c>
      <c r="B21" s="24" t="s">
        <v>55</v>
      </c>
      <c r="C21" s="25"/>
      <c r="D21" s="24" t="s">
        <v>3</v>
      </c>
      <c r="E21" s="26"/>
      <c r="F21" s="23" t="s">
        <v>72</v>
      </c>
      <c r="G21" s="27"/>
      <c r="H21" s="28">
        <v>1074</v>
      </c>
      <c r="I21" s="32"/>
      <c r="J21" s="32"/>
      <c r="K21" s="33"/>
      <c r="L21" s="34"/>
      <c r="M21" s="33"/>
      <c r="N21" s="34"/>
      <c r="O21" s="33"/>
      <c r="P21" s="34"/>
      <c r="Q21" s="32"/>
      <c r="R21" s="32"/>
      <c r="S21" s="32"/>
      <c r="T21" s="26" t="s">
        <v>92</v>
      </c>
    </row>
    <row r="22" spans="1:20" ht="33.75" x14ac:dyDescent="0.2">
      <c r="A22" s="14">
        <v>10</v>
      </c>
      <c r="B22" s="15" t="s">
        <v>56</v>
      </c>
      <c r="C22" s="16">
        <v>19350981139</v>
      </c>
      <c r="D22" s="15" t="s">
        <v>44</v>
      </c>
      <c r="E22" s="17"/>
      <c r="F22" s="14" t="s">
        <v>72</v>
      </c>
      <c r="G22" s="18"/>
      <c r="H22" s="19">
        <v>1461.78</v>
      </c>
      <c r="I22" s="20"/>
      <c r="J22" s="20"/>
      <c r="K22" s="21"/>
      <c r="L22" s="22"/>
      <c r="M22" s="21"/>
      <c r="N22" s="22"/>
      <c r="O22" s="21"/>
      <c r="P22" s="22"/>
      <c r="Q22" s="20"/>
      <c r="R22" s="20"/>
      <c r="S22" s="20"/>
      <c r="T22" s="17"/>
    </row>
    <row r="23" spans="1:20" ht="33.75" x14ac:dyDescent="0.2">
      <c r="A23" s="14">
        <v>11</v>
      </c>
      <c r="B23" s="15" t="s">
        <v>57</v>
      </c>
      <c r="C23" s="16">
        <v>56357939924</v>
      </c>
      <c r="D23" s="15" t="s">
        <v>45</v>
      </c>
      <c r="E23" s="17"/>
      <c r="F23" s="14" t="s">
        <v>72</v>
      </c>
      <c r="G23" s="18"/>
      <c r="H23" s="19">
        <v>278.70999999999998</v>
      </c>
      <c r="I23" s="20"/>
      <c r="J23" s="20"/>
      <c r="K23" s="21"/>
      <c r="L23" s="22"/>
      <c r="M23" s="21"/>
      <c r="N23" s="22"/>
      <c r="O23" s="21"/>
      <c r="P23" s="22"/>
      <c r="Q23" s="20"/>
      <c r="R23" s="20"/>
      <c r="S23" s="20"/>
      <c r="T23" s="17"/>
    </row>
    <row r="24" spans="1:20" ht="45" x14ac:dyDescent="0.2">
      <c r="A24" s="23">
        <v>12</v>
      </c>
      <c r="B24" s="24" t="s">
        <v>67</v>
      </c>
      <c r="C24" s="25" t="s">
        <v>3</v>
      </c>
      <c r="D24" s="24" t="s">
        <v>3</v>
      </c>
      <c r="E24" s="26"/>
      <c r="F24" s="23" t="s">
        <v>72</v>
      </c>
      <c r="G24" s="27"/>
      <c r="H24" s="28">
        <v>13500</v>
      </c>
      <c r="I24" s="32"/>
      <c r="J24" s="32"/>
      <c r="K24" s="33"/>
      <c r="L24" s="34"/>
      <c r="M24" s="33"/>
      <c r="N24" s="34"/>
      <c r="O24" s="33"/>
      <c r="P24" s="34"/>
      <c r="Q24" s="32"/>
      <c r="R24" s="32"/>
      <c r="S24" s="32"/>
      <c r="T24" s="26" t="s">
        <v>92</v>
      </c>
    </row>
    <row r="25" spans="1:20" ht="123.75" x14ac:dyDescent="0.2">
      <c r="A25" s="14">
        <v>13</v>
      </c>
      <c r="B25" s="15" t="s">
        <v>65</v>
      </c>
      <c r="C25" s="16">
        <v>18683136487</v>
      </c>
      <c r="D25" s="15" t="s">
        <v>46</v>
      </c>
      <c r="E25" s="17" t="s">
        <v>73</v>
      </c>
      <c r="F25" s="14" t="s">
        <v>72</v>
      </c>
      <c r="G25" s="18"/>
      <c r="H25" s="19">
        <v>19544</v>
      </c>
      <c r="I25" s="20" t="s">
        <v>72</v>
      </c>
      <c r="J25" s="20" t="s">
        <v>74</v>
      </c>
      <c r="K25" s="21"/>
      <c r="L25" s="22">
        <f>N25+P25</f>
        <v>26341.699999999997</v>
      </c>
      <c r="M25" s="21"/>
      <c r="N25" s="22">
        <f>24947.96+329.53</f>
        <v>25277.489999999998</v>
      </c>
      <c r="O25" s="21"/>
      <c r="P25" s="22">
        <v>1064.21</v>
      </c>
      <c r="Q25" s="14" t="s">
        <v>93</v>
      </c>
      <c r="R25" s="35" t="s">
        <v>75</v>
      </c>
      <c r="S25" s="20"/>
      <c r="T25" s="17" t="s">
        <v>66</v>
      </c>
    </row>
    <row r="26" spans="1:20" ht="33.75" x14ac:dyDescent="0.2">
      <c r="A26" s="14">
        <v>14</v>
      </c>
      <c r="B26" s="15" t="s">
        <v>58</v>
      </c>
      <c r="C26" s="16">
        <v>14083159683</v>
      </c>
      <c r="D26" s="15" t="s">
        <v>47</v>
      </c>
      <c r="E26" s="17" t="s">
        <v>73</v>
      </c>
      <c r="F26" s="14" t="s">
        <v>72</v>
      </c>
      <c r="G26" s="18"/>
      <c r="H26" s="19">
        <v>21498.68</v>
      </c>
      <c r="I26" s="36" t="s">
        <v>72</v>
      </c>
      <c r="J26" s="36" t="s">
        <v>80</v>
      </c>
      <c r="K26" s="37"/>
      <c r="L26" s="38">
        <f>N26+P26</f>
        <v>24582.5</v>
      </c>
      <c r="M26" s="37"/>
      <c r="N26" s="38">
        <f>23136.46+1446.04</f>
        <v>24582.5</v>
      </c>
      <c r="O26" s="37"/>
      <c r="P26" s="39"/>
      <c r="Q26" s="40" t="s">
        <v>81</v>
      </c>
      <c r="R26" s="35" t="s">
        <v>82</v>
      </c>
      <c r="S26" s="36"/>
      <c r="T26" s="17"/>
    </row>
    <row r="27" spans="1:20" ht="33.75" x14ac:dyDescent="0.2">
      <c r="A27" s="14">
        <v>15</v>
      </c>
      <c r="B27" s="15" t="s">
        <v>59</v>
      </c>
      <c r="C27" s="16" t="s">
        <v>61</v>
      </c>
      <c r="D27" s="15" t="s">
        <v>48</v>
      </c>
      <c r="E27" s="17"/>
      <c r="F27" s="14" t="s">
        <v>72</v>
      </c>
      <c r="G27" s="18"/>
      <c r="H27" s="19">
        <v>641.91</v>
      </c>
      <c r="I27" s="36"/>
      <c r="J27" s="36"/>
      <c r="K27" s="37"/>
      <c r="L27" s="38"/>
      <c r="M27" s="37"/>
      <c r="N27" s="38"/>
      <c r="O27" s="37"/>
      <c r="P27" s="38"/>
      <c r="Q27" s="36"/>
      <c r="R27" s="17"/>
      <c r="S27" s="36"/>
      <c r="T27" s="17"/>
    </row>
    <row r="28" spans="1:20" ht="45" x14ac:dyDescent="0.2">
      <c r="A28" s="14">
        <v>16</v>
      </c>
      <c r="B28" s="15" t="s">
        <v>60</v>
      </c>
      <c r="C28" s="16" t="s">
        <v>62</v>
      </c>
      <c r="D28" s="15" t="s">
        <v>49</v>
      </c>
      <c r="E28" s="17" t="s">
        <v>73</v>
      </c>
      <c r="F28" s="14" t="s">
        <v>72</v>
      </c>
      <c r="G28" s="18"/>
      <c r="H28" s="19">
        <v>80.31</v>
      </c>
      <c r="I28" s="36" t="s">
        <v>72</v>
      </c>
      <c r="J28" s="36" t="s">
        <v>86</v>
      </c>
      <c r="K28" s="37"/>
      <c r="L28" s="38">
        <f>N28+P28</f>
        <v>97.06</v>
      </c>
      <c r="M28" s="37"/>
      <c r="N28" s="38">
        <f>16.75+80.31</f>
        <v>97.06</v>
      </c>
      <c r="O28" s="37"/>
      <c r="P28" s="38"/>
      <c r="Q28" s="36"/>
      <c r="R28" s="17" t="s">
        <v>87</v>
      </c>
      <c r="S28" s="36"/>
      <c r="T28" s="17"/>
    </row>
    <row r="29" spans="1:20" x14ac:dyDescent="0.2">
      <c r="G29" s="6"/>
      <c r="H29" s="6"/>
      <c r="K29" s="6"/>
      <c r="L29" s="6"/>
      <c r="M29" s="6"/>
      <c r="N29" s="6"/>
      <c r="O29" s="6"/>
      <c r="P29" s="6"/>
    </row>
    <row r="30" spans="1:20" x14ac:dyDescent="0.2">
      <c r="G30" s="6"/>
      <c r="H30" s="6"/>
    </row>
    <row r="31" spans="1:20" x14ac:dyDescent="0.2">
      <c r="G31" s="6"/>
      <c r="H31" s="6"/>
      <c r="K31" s="6"/>
      <c r="L31" s="6"/>
      <c r="M31" s="6"/>
      <c r="N31" s="6"/>
    </row>
    <row r="32" spans="1:20" x14ac:dyDescent="0.2">
      <c r="G32" s="6"/>
      <c r="H32" s="6"/>
    </row>
    <row r="33" spans="7:8" x14ac:dyDescent="0.2">
      <c r="G33" s="6"/>
      <c r="H33" s="6"/>
    </row>
    <row r="34" spans="7:8" x14ac:dyDescent="0.2">
      <c r="G34" s="6"/>
      <c r="H34" s="6"/>
    </row>
    <row r="35" spans="7:8" x14ac:dyDescent="0.2">
      <c r="G35" s="6"/>
      <c r="H35" s="6"/>
    </row>
    <row r="36" spans="7:8" x14ac:dyDescent="0.2">
      <c r="G36" s="6"/>
      <c r="H36" s="6"/>
    </row>
    <row r="37" spans="7:8" x14ac:dyDescent="0.2">
      <c r="G37" s="6"/>
    </row>
  </sheetData>
  <sortState ref="B13:T26">
    <sortCondition ref="B13:B26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2023-01-10T08:57:59Z</cp:lastPrinted>
  <dcterms:created xsi:type="dcterms:W3CDTF">2022-12-27T12:06:54Z</dcterms:created>
  <dcterms:modified xsi:type="dcterms:W3CDTF">2024-03-15T11:03:41Z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