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rtonzg.sharepoint.com/stranke/Shared Documents/Gradina/Predstečaj Sedlić/Podnesak Općine Gradina_09022022/Final za slanje i prilozi/"/>
    </mc:Choice>
  </mc:AlternateContent>
  <xr:revisionPtr revIDLastSave="9" documentId="8_{BB81DDA9-3ACC-4970-AF74-A46A164867D3}" xr6:coauthVersionLast="47" xr6:coauthVersionMax="47" xr10:uidLastSave="{95AFBD49-2AD3-423B-A38A-7C99983C24B6}"/>
  <bookViews>
    <workbookView xWindow="-120" yWindow="-120" windowWidth="29040" windowHeight="15840" xr2:uid="{2804CD36-57AE-481E-9586-822677474AA4}"/>
  </bookViews>
  <sheets>
    <sheet name="Obračun zzk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20" i="1" l="1"/>
  <c r="D420" i="1"/>
  <c r="E419" i="1"/>
  <c r="G419" i="1" s="1"/>
  <c r="E418" i="1"/>
  <c r="E417" i="1"/>
  <c r="E416" i="1"/>
  <c r="E415" i="1"/>
  <c r="E414" i="1"/>
  <c r="E413" i="1"/>
  <c r="E412" i="1"/>
  <c r="E411" i="1"/>
  <c r="C411" i="1"/>
  <c r="C412" i="1" s="1"/>
  <c r="C413" i="1" s="1"/>
  <c r="C414" i="1" s="1"/>
  <c r="C415" i="1" s="1"/>
  <c r="C416" i="1" s="1"/>
  <c r="C417" i="1" s="1"/>
  <c r="C418" i="1" s="1"/>
  <c r="C419" i="1" s="1"/>
  <c r="C420" i="1" s="1"/>
  <c r="E410" i="1"/>
  <c r="E409" i="1"/>
  <c r="E408" i="1"/>
  <c r="E407" i="1"/>
  <c r="E406" i="1"/>
  <c r="E405" i="1"/>
  <c r="E404" i="1"/>
  <c r="E403" i="1"/>
  <c r="E402" i="1"/>
  <c r="E401" i="1"/>
  <c r="E400" i="1"/>
  <c r="E399" i="1"/>
  <c r="C399" i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E398" i="1"/>
  <c r="E392" i="1"/>
  <c r="E391" i="1"/>
  <c r="D392" i="1"/>
  <c r="E390" i="1"/>
  <c r="E389" i="1"/>
  <c r="E388" i="1"/>
  <c r="E387" i="1"/>
  <c r="E386" i="1"/>
  <c r="E385" i="1"/>
  <c r="E384" i="1"/>
  <c r="E383" i="1"/>
  <c r="C383" i="1"/>
  <c r="C384" i="1" s="1"/>
  <c r="C385" i="1" s="1"/>
  <c r="C386" i="1" s="1"/>
  <c r="C387" i="1" s="1"/>
  <c r="C388" i="1" s="1"/>
  <c r="C389" i="1" s="1"/>
  <c r="C390" i="1" s="1"/>
  <c r="C391" i="1" s="1"/>
  <c r="C392" i="1" s="1"/>
  <c r="E382" i="1"/>
  <c r="E381" i="1"/>
  <c r="E380" i="1"/>
  <c r="E379" i="1"/>
  <c r="E378" i="1"/>
  <c r="E377" i="1"/>
  <c r="E376" i="1"/>
  <c r="E375" i="1"/>
  <c r="E374" i="1"/>
  <c r="E373" i="1"/>
  <c r="E372" i="1"/>
  <c r="E371" i="1"/>
  <c r="C371" i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E370" i="1"/>
  <c r="E364" i="1"/>
  <c r="E363" i="1"/>
  <c r="E362" i="1"/>
  <c r="E361" i="1"/>
  <c r="D362" i="1"/>
  <c r="D363" i="1" s="1"/>
  <c r="D364" i="1" s="1"/>
  <c r="E360" i="1"/>
  <c r="E359" i="1"/>
  <c r="E358" i="1"/>
  <c r="E357" i="1"/>
  <c r="E356" i="1"/>
  <c r="E355" i="1"/>
  <c r="C355" i="1"/>
  <c r="C356" i="1" s="1"/>
  <c r="C357" i="1" s="1"/>
  <c r="C358" i="1" s="1"/>
  <c r="C359" i="1" s="1"/>
  <c r="C360" i="1" s="1"/>
  <c r="C361" i="1" s="1"/>
  <c r="C362" i="1" s="1"/>
  <c r="C363" i="1" s="1"/>
  <c r="C364" i="1" s="1"/>
  <c r="E354" i="1"/>
  <c r="E353" i="1"/>
  <c r="E352" i="1"/>
  <c r="E351" i="1"/>
  <c r="E350" i="1"/>
  <c r="E349" i="1"/>
  <c r="E348" i="1"/>
  <c r="E347" i="1"/>
  <c r="E346" i="1"/>
  <c r="E345" i="1"/>
  <c r="E344" i="1"/>
  <c r="E343" i="1"/>
  <c r="C343" i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E342" i="1"/>
  <c r="E336" i="1"/>
  <c r="E335" i="1"/>
  <c r="E334" i="1"/>
  <c r="E333" i="1"/>
  <c r="E332" i="1"/>
  <c r="E331" i="1"/>
  <c r="E330" i="1"/>
  <c r="E329" i="1"/>
  <c r="E328" i="1"/>
  <c r="E327" i="1"/>
  <c r="D333" i="1"/>
  <c r="D334" i="1" s="1"/>
  <c r="D335" i="1" s="1"/>
  <c r="D336" i="1" s="1"/>
  <c r="C327" i="1"/>
  <c r="C328" i="1" s="1"/>
  <c r="C329" i="1" s="1"/>
  <c r="C330" i="1" s="1"/>
  <c r="C331" i="1" s="1"/>
  <c r="C332" i="1" s="1"/>
  <c r="C333" i="1" s="1"/>
  <c r="C334" i="1" s="1"/>
  <c r="C335" i="1" s="1"/>
  <c r="C336" i="1" s="1"/>
  <c r="E326" i="1"/>
  <c r="E325" i="1"/>
  <c r="E324" i="1"/>
  <c r="E323" i="1"/>
  <c r="E322" i="1"/>
  <c r="E321" i="1"/>
  <c r="E320" i="1"/>
  <c r="E319" i="1"/>
  <c r="E318" i="1"/>
  <c r="E317" i="1"/>
  <c r="E316" i="1"/>
  <c r="E315" i="1"/>
  <c r="C315" i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E314" i="1"/>
  <c r="E308" i="1"/>
  <c r="E307" i="1"/>
  <c r="E306" i="1"/>
  <c r="E305" i="1"/>
  <c r="E304" i="1"/>
  <c r="E303" i="1"/>
  <c r="E302" i="1"/>
  <c r="E301" i="1"/>
  <c r="E300" i="1"/>
  <c r="E299" i="1"/>
  <c r="C299" i="1"/>
  <c r="C300" i="1" s="1"/>
  <c r="C301" i="1" s="1"/>
  <c r="C302" i="1" s="1"/>
  <c r="C303" i="1" s="1"/>
  <c r="C304" i="1" s="1"/>
  <c r="C305" i="1" s="1"/>
  <c r="C306" i="1" s="1"/>
  <c r="C307" i="1" s="1"/>
  <c r="C308" i="1" s="1"/>
  <c r="E298" i="1"/>
  <c r="D299" i="1"/>
  <c r="D300" i="1" s="1"/>
  <c r="D301" i="1" s="1"/>
  <c r="D302" i="1" s="1"/>
  <c r="D303" i="1" s="1"/>
  <c r="D304" i="1" s="1"/>
  <c r="D305" i="1" s="1"/>
  <c r="D306" i="1" s="1"/>
  <c r="D307" i="1" s="1"/>
  <c r="D308" i="1" s="1"/>
  <c r="E297" i="1"/>
  <c r="E296" i="1"/>
  <c r="E295" i="1"/>
  <c r="E294" i="1"/>
  <c r="E293" i="1"/>
  <c r="E292" i="1"/>
  <c r="E291" i="1"/>
  <c r="E290" i="1"/>
  <c r="E289" i="1"/>
  <c r="E288" i="1"/>
  <c r="E287" i="1"/>
  <c r="C287" i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E286" i="1"/>
  <c r="E280" i="1"/>
  <c r="E279" i="1"/>
  <c r="E278" i="1"/>
  <c r="E277" i="1"/>
  <c r="E276" i="1"/>
  <c r="E275" i="1"/>
  <c r="E274" i="1"/>
  <c r="E273" i="1"/>
  <c r="E272" i="1"/>
  <c r="E271" i="1"/>
  <c r="C271" i="1"/>
  <c r="C272" i="1" s="1"/>
  <c r="C273" i="1" s="1"/>
  <c r="C274" i="1" s="1"/>
  <c r="C275" i="1" s="1"/>
  <c r="C276" i="1" s="1"/>
  <c r="C277" i="1" s="1"/>
  <c r="C278" i="1" s="1"/>
  <c r="C279" i="1" s="1"/>
  <c r="C280" i="1" s="1"/>
  <c r="E270" i="1"/>
  <c r="E269" i="1"/>
  <c r="D270" i="1"/>
  <c r="E268" i="1"/>
  <c r="E267" i="1"/>
  <c r="E266" i="1"/>
  <c r="E265" i="1"/>
  <c r="E264" i="1"/>
  <c r="E263" i="1"/>
  <c r="E262" i="1"/>
  <c r="E261" i="1"/>
  <c r="E260" i="1"/>
  <c r="E259" i="1"/>
  <c r="C259" i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E258" i="1"/>
  <c r="E252" i="1"/>
  <c r="E251" i="1"/>
  <c r="E250" i="1"/>
  <c r="E249" i="1"/>
  <c r="E248" i="1"/>
  <c r="E247" i="1"/>
  <c r="E246" i="1"/>
  <c r="E245" i="1"/>
  <c r="E244" i="1"/>
  <c r="E243" i="1"/>
  <c r="C243" i="1"/>
  <c r="C244" i="1" s="1"/>
  <c r="C245" i="1" s="1"/>
  <c r="C246" i="1" s="1"/>
  <c r="C247" i="1" s="1"/>
  <c r="C248" i="1" s="1"/>
  <c r="C249" i="1" s="1"/>
  <c r="C250" i="1" s="1"/>
  <c r="C251" i="1" s="1"/>
  <c r="C252" i="1" s="1"/>
  <c r="E242" i="1"/>
  <c r="E241" i="1"/>
  <c r="E240" i="1"/>
  <c r="D241" i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E239" i="1"/>
  <c r="E238" i="1"/>
  <c r="E237" i="1"/>
  <c r="E236" i="1"/>
  <c r="E235" i="1"/>
  <c r="E234" i="1"/>
  <c r="E233" i="1"/>
  <c r="E232" i="1"/>
  <c r="E231" i="1"/>
  <c r="C231" i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E230" i="1"/>
  <c r="E224" i="1"/>
  <c r="E223" i="1"/>
  <c r="E222" i="1"/>
  <c r="E221" i="1"/>
  <c r="E220" i="1"/>
  <c r="E219" i="1"/>
  <c r="E218" i="1"/>
  <c r="E217" i="1"/>
  <c r="E216" i="1"/>
  <c r="E215" i="1"/>
  <c r="C215" i="1"/>
  <c r="C216" i="1" s="1"/>
  <c r="C217" i="1" s="1"/>
  <c r="C218" i="1" s="1"/>
  <c r="C219" i="1" s="1"/>
  <c r="C220" i="1" s="1"/>
  <c r="C221" i="1" s="1"/>
  <c r="C222" i="1" s="1"/>
  <c r="C223" i="1" s="1"/>
  <c r="C224" i="1" s="1"/>
  <c r="E214" i="1"/>
  <c r="E213" i="1"/>
  <c r="E212" i="1"/>
  <c r="E211" i="1"/>
  <c r="G211" i="1" s="1"/>
  <c r="E210" i="1"/>
  <c r="E209" i="1"/>
  <c r="E208" i="1"/>
  <c r="E207" i="1"/>
  <c r="E206" i="1"/>
  <c r="E205" i="1"/>
  <c r="E204" i="1"/>
  <c r="E203" i="1"/>
  <c r="C203" i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E202" i="1"/>
  <c r="E196" i="1"/>
  <c r="E195" i="1"/>
  <c r="E194" i="1"/>
  <c r="E193" i="1"/>
  <c r="E192" i="1"/>
  <c r="E191" i="1"/>
  <c r="E190" i="1"/>
  <c r="E189" i="1"/>
  <c r="E188" i="1"/>
  <c r="E187" i="1"/>
  <c r="C187" i="1"/>
  <c r="C188" i="1" s="1"/>
  <c r="C189" i="1" s="1"/>
  <c r="C190" i="1" s="1"/>
  <c r="C191" i="1" s="1"/>
  <c r="C192" i="1" s="1"/>
  <c r="C193" i="1" s="1"/>
  <c r="C194" i="1" s="1"/>
  <c r="C195" i="1" s="1"/>
  <c r="C196" i="1" s="1"/>
  <c r="E186" i="1"/>
  <c r="E185" i="1"/>
  <c r="E184" i="1"/>
  <c r="E183" i="1"/>
  <c r="E182" i="1"/>
  <c r="G182" i="1" s="1"/>
  <c r="D183" i="1"/>
  <c r="E181" i="1"/>
  <c r="E180" i="1"/>
  <c r="E179" i="1"/>
  <c r="E178" i="1"/>
  <c r="E177" i="1"/>
  <c r="E176" i="1"/>
  <c r="E175" i="1"/>
  <c r="C175" i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E174" i="1"/>
  <c r="E168" i="1"/>
  <c r="E167" i="1"/>
  <c r="E166" i="1"/>
  <c r="E165" i="1"/>
  <c r="E164" i="1"/>
  <c r="E163" i="1"/>
  <c r="E162" i="1"/>
  <c r="E161" i="1"/>
  <c r="E160" i="1"/>
  <c r="E159" i="1"/>
  <c r="C159" i="1"/>
  <c r="C160" i="1" s="1"/>
  <c r="C161" i="1" s="1"/>
  <c r="C162" i="1" s="1"/>
  <c r="C163" i="1" s="1"/>
  <c r="C164" i="1" s="1"/>
  <c r="C165" i="1" s="1"/>
  <c r="C166" i="1" s="1"/>
  <c r="C167" i="1" s="1"/>
  <c r="C168" i="1" s="1"/>
  <c r="E158" i="1"/>
  <c r="E157" i="1"/>
  <c r="E156" i="1"/>
  <c r="E155" i="1"/>
  <c r="E154" i="1"/>
  <c r="E153" i="1"/>
  <c r="D154" i="1"/>
  <c r="E152" i="1"/>
  <c r="E151" i="1"/>
  <c r="E150" i="1"/>
  <c r="E149" i="1"/>
  <c r="E148" i="1"/>
  <c r="E147" i="1"/>
  <c r="C147" i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E146" i="1"/>
  <c r="E140" i="1"/>
  <c r="E139" i="1"/>
  <c r="E138" i="1"/>
  <c r="E137" i="1"/>
  <c r="E136" i="1"/>
  <c r="E135" i="1"/>
  <c r="E134" i="1"/>
  <c r="E133" i="1"/>
  <c r="E132" i="1"/>
  <c r="E131" i="1"/>
  <c r="C131" i="1"/>
  <c r="C132" i="1" s="1"/>
  <c r="C133" i="1" s="1"/>
  <c r="C134" i="1" s="1"/>
  <c r="C135" i="1" s="1"/>
  <c r="C136" i="1" s="1"/>
  <c r="C137" i="1" s="1"/>
  <c r="C138" i="1" s="1"/>
  <c r="C139" i="1" s="1"/>
  <c r="C140" i="1" s="1"/>
  <c r="E130" i="1"/>
  <c r="E129" i="1"/>
  <c r="E128" i="1"/>
  <c r="E127" i="1"/>
  <c r="E126" i="1"/>
  <c r="E125" i="1"/>
  <c r="D125" i="1"/>
  <c r="D126" i="1" s="1"/>
  <c r="D127" i="1" s="1"/>
  <c r="D128" i="1" s="1"/>
  <c r="E124" i="1"/>
  <c r="G124" i="1" s="1"/>
  <c r="E123" i="1"/>
  <c r="E122" i="1"/>
  <c r="E121" i="1"/>
  <c r="E120" i="1"/>
  <c r="E119" i="1"/>
  <c r="C119" i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E118" i="1"/>
  <c r="E112" i="1"/>
  <c r="E111" i="1"/>
  <c r="E110" i="1"/>
  <c r="E109" i="1"/>
  <c r="E108" i="1"/>
  <c r="E107" i="1"/>
  <c r="E106" i="1"/>
  <c r="E105" i="1"/>
  <c r="E104" i="1"/>
  <c r="E103" i="1"/>
  <c r="C103" i="1"/>
  <c r="C104" i="1" s="1"/>
  <c r="C105" i="1" s="1"/>
  <c r="C106" i="1" s="1"/>
  <c r="C107" i="1" s="1"/>
  <c r="C108" i="1" s="1"/>
  <c r="C109" i="1" s="1"/>
  <c r="C110" i="1" s="1"/>
  <c r="C111" i="1" s="1"/>
  <c r="C112" i="1" s="1"/>
  <c r="E102" i="1"/>
  <c r="E101" i="1"/>
  <c r="E100" i="1"/>
  <c r="E99" i="1"/>
  <c r="E98" i="1"/>
  <c r="E97" i="1"/>
  <c r="D97" i="1"/>
  <c r="D98" i="1" s="1"/>
  <c r="E96" i="1"/>
  <c r="G96" i="1" s="1"/>
  <c r="E95" i="1"/>
  <c r="E94" i="1"/>
  <c r="E93" i="1"/>
  <c r="E92" i="1"/>
  <c r="E91" i="1"/>
  <c r="C91" i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E90" i="1"/>
  <c r="E84" i="1"/>
  <c r="E83" i="1"/>
  <c r="E82" i="1"/>
  <c r="E81" i="1"/>
  <c r="E80" i="1"/>
  <c r="E79" i="1"/>
  <c r="E78" i="1"/>
  <c r="E77" i="1"/>
  <c r="E76" i="1"/>
  <c r="E75" i="1"/>
  <c r="C75" i="1"/>
  <c r="C76" i="1" s="1"/>
  <c r="C77" i="1" s="1"/>
  <c r="C78" i="1" s="1"/>
  <c r="C79" i="1" s="1"/>
  <c r="C80" i="1" s="1"/>
  <c r="C81" i="1" s="1"/>
  <c r="C82" i="1" s="1"/>
  <c r="C83" i="1" s="1"/>
  <c r="C84" i="1" s="1"/>
  <c r="E74" i="1"/>
  <c r="E73" i="1"/>
  <c r="E72" i="1"/>
  <c r="E71" i="1"/>
  <c r="E70" i="1"/>
  <c r="E69" i="1"/>
  <c r="D69" i="1"/>
  <c r="D70" i="1" s="1"/>
  <c r="E68" i="1"/>
  <c r="G68" i="1" s="1"/>
  <c r="E67" i="1"/>
  <c r="E66" i="1"/>
  <c r="E65" i="1"/>
  <c r="E64" i="1"/>
  <c r="E63" i="1"/>
  <c r="C63" i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E62" i="1"/>
  <c r="E56" i="1"/>
  <c r="E55" i="1"/>
  <c r="E54" i="1"/>
  <c r="E53" i="1"/>
  <c r="E52" i="1"/>
  <c r="E51" i="1"/>
  <c r="E50" i="1"/>
  <c r="E49" i="1"/>
  <c r="E48" i="1"/>
  <c r="E47" i="1"/>
  <c r="C47" i="1"/>
  <c r="C48" i="1" s="1"/>
  <c r="C49" i="1" s="1"/>
  <c r="C50" i="1" s="1"/>
  <c r="C51" i="1" s="1"/>
  <c r="C52" i="1" s="1"/>
  <c r="C53" i="1" s="1"/>
  <c r="C54" i="1" s="1"/>
  <c r="C55" i="1" s="1"/>
  <c r="C56" i="1" s="1"/>
  <c r="E46" i="1"/>
  <c r="E45" i="1"/>
  <c r="E44" i="1"/>
  <c r="E43" i="1"/>
  <c r="E42" i="1"/>
  <c r="E41" i="1"/>
  <c r="D41" i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E40" i="1"/>
  <c r="G40" i="1" s="1"/>
  <c r="E39" i="1"/>
  <c r="E38" i="1"/>
  <c r="E37" i="1"/>
  <c r="E36" i="1"/>
  <c r="E35" i="1"/>
  <c r="C35" i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E34" i="1"/>
  <c r="E19" i="1"/>
  <c r="E17" i="1"/>
  <c r="E16" i="1"/>
  <c r="E27" i="1"/>
  <c r="E28" i="1"/>
  <c r="E29" i="1"/>
  <c r="E13" i="1"/>
  <c r="E26" i="1"/>
  <c r="E25" i="1"/>
  <c r="E24" i="1"/>
  <c r="E23" i="1"/>
  <c r="E22" i="1"/>
  <c r="E21" i="1"/>
  <c r="E20" i="1"/>
  <c r="C20" i="1"/>
  <c r="C21" i="1" s="1"/>
  <c r="C22" i="1" s="1"/>
  <c r="C23" i="1" s="1"/>
  <c r="C24" i="1" s="1"/>
  <c r="C25" i="1" s="1"/>
  <c r="C26" i="1" s="1"/>
  <c r="C27" i="1" s="1"/>
  <c r="C28" i="1" s="1"/>
  <c r="C29" i="1" s="1"/>
  <c r="E18" i="1"/>
  <c r="E15" i="1"/>
  <c r="E14" i="1"/>
  <c r="E12" i="1"/>
  <c r="E11" i="1"/>
  <c r="E10" i="1"/>
  <c r="E9" i="1"/>
  <c r="E8" i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E7" i="1"/>
  <c r="G125" i="1" l="1"/>
  <c r="G420" i="1"/>
  <c r="G421" i="1" s="1"/>
  <c r="G391" i="1"/>
  <c r="G392" i="1"/>
  <c r="G361" i="1"/>
  <c r="G363" i="1"/>
  <c r="G364" i="1"/>
  <c r="G362" i="1"/>
  <c r="G334" i="1"/>
  <c r="G332" i="1"/>
  <c r="G333" i="1"/>
  <c r="G335" i="1"/>
  <c r="G336" i="1"/>
  <c r="G298" i="1"/>
  <c r="G305" i="1"/>
  <c r="G299" i="1"/>
  <c r="G307" i="1"/>
  <c r="G300" i="1"/>
  <c r="G308" i="1"/>
  <c r="G301" i="1"/>
  <c r="G306" i="1"/>
  <c r="G302" i="1"/>
  <c r="G303" i="1"/>
  <c r="G304" i="1"/>
  <c r="G269" i="1"/>
  <c r="G270" i="1"/>
  <c r="D271" i="1"/>
  <c r="G251" i="1"/>
  <c r="G245" i="1"/>
  <c r="G240" i="1"/>
  <c r="G242" i="1"/>
  <c r="G249" i="1"/>
  <c r="G243" i="1"/>
  <c r="G246" i="1"/>
  <c r="G247" i="1"/>
  <c r="G241" i="1"/>
  <c r="G248" i="1"/>
  <c r="G250" i="1"/>
  <c r="G244" i="1"/>
  <c r="G252" i="1"/>
  <c r="D212" i="1"/>
  <c r="D184" i="1"/>
  <c r="D185" i="1" s="1"/>
  <c r="G183" i="1"/>
  <c r="G153" i="1"/>
  <c r="G154" i="1"/>
  <c r="D155" i="1"/>
  <c r="G126" i="1"/>
  <c r="G127" i="1"/>
  <c r="G128" i="1"/>
  <c r="D129" i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G140" i="1" s="1"/>
  <c r="G97" i="1"/>
  <c r="G98" i="1"/>
  <c r="D99" i="1"/>
  <c r="D100" i="1" s="1"/>
  <c r="G69" i="1"/>
  <c r="G70" i="1"/>
  <c r="D71" i="1"/>
  <c r="D72" i="1" s="1"/>
  <c r="G47" i="1"/>
  <c r="G42" i="1"/>
  <c r="G41" i="1"/>
  <c r="G48" i="1"/>
  <c r="G56" i="1"/>
  <c r="G49" i="1"/>
  <c r="G43" i="1"/>
  <c r="G50" i="1"/>
  <c r="G44" i="1"/>
  <c r="G51" i="1"/>
  <c r="G45" i="1"/>
  <c r="G52" i="1"/>
  <c r="G46" i="1"/>
  <c r="G53" i="1"/>
  <c r="G55" i="1"/>
  <c r="G54" i="1"/>
  <c r="G13" i="1"/>
  <c r="D14" i="1"/>
  <c r="G132" i="1" l="1"/>
  <c r="G135" i="1"/>
  <c r="G365" i="1"/>
  <c r="G393" i="1"/>
  <c r="G337" i="1"/>
  <c r="G133" i="1"/>
  <c r="G57" i="1"/>
  <c r="G138" i="1"/>
  <c r="G253" i="1"/>
  <c r="G309" i="1"/>
  <c r="D272" i="1"/>
  <c r="G271" i="1"/>
  <c r="D213" i="1"/>
  <c r="G212" i="1"/>
  <c r="G184" i="1"/>
  <c r="D186" i="1"/>
  <c r="G185" i="1"/>
  <c r="D156" i="1"/>
  <c r="G155" i="1"/>
  <c r="G139" i="1"/>
  <c r="G129" i="1"/>
  <c r="G136" i="1"/>
  <c r="G130" i="1"/>
  <c r="G137" i="1"/>
  <c r="G134" i="1"/>
  <c r="G131" i="1"/>
  <c r="G100" i="1"/>
  <c r="D101" i="1"/>
  <c r="G99" i="1"/>
  <c r="G72" i="1"/>
  <c r="D73" i="1"/>
  <c r="G71" i="1"/>
  <c r="D15" i="1"/>
  <c r="G14" i="1"/>
  <c r="G141" i="1" l="1"/>
  <c r="D273" i="1"/>
  <c r="G272" i="1"/>
  <c r="D214" i="1"/>
  <c r="G213" i="1"/>
  <c r="D187" i="1"/>
  <c r="G186" i="1"/>
  <c r="G156" i="1"/>
  <c r="D157" i="1"/>
  <c r="D102" i="1"/>
  <c r="G101" i="1"/>
  <c r="D74" i="1"/>
  <c r="G73" i="1"/>
  <c r="D16" i="1"/>
  <c r="G16" i="1" s="1"/>
  <c r="G15" i="1"/>
  <c r="D274" i="1" l="1"/>
  <c r="G273" i="1"/>
  <c r="D215" i="1"/>
  <c r="G214" i="1"/>
  <c r="D188" i="1"/>
  <c r="G187" i="1"/>
  <c r="D158" i="1"/>
  <c r="G157" i="1"/>
  <c r="D103" i="1"/>
  <c r="G102" i="1"/>
  <c r="D75" i="1"/>
  <c r="G74" i="1"/>
  <c r="D17" i="1"/>
  <c r="D275" i="1" l="1"/>
  <c r="G274" i="1"/>
  <c r="D216" i="1"/>
  <c r="G215" i="1"/>
  <c r="D189" i="1"/>
  <c r="G188" i="1"/>
  <c r="D159" i="1"/>
  <c r="G158" i="1"/>
  <c r="D104" i="1"/>
  <c r="G103" i="1"/>
  <c r="G75" i="1"/>
  <c r="D76" i="1"/>
  <c r="G17" i="1"/>
  <c r="D18" i="1"/>
  <c r="G275" i="1" l="1"/>
  <c r="D276" i="1"/>
  <c r="G216" i="1"/>
  <c r="D217" i="1"/>
  <c r="D190" i="1"/>
  <c r="G189" i="1"/>
  <c r="D160" i="1"/>
  <c r="G159" i="1"/>
  <c r="D105" i="1"/>
  <c r="G104" i="1"/>
  <c r="D77" i="1"/>
  <c r="G76" i="1"/>
  <c r="G18" i="1"/>
  <c r="D19" i="1"/>
  <c r="G19" i="1" s="1"/>
  <c r="D277" i="1" l="1"/>
  <c r="G276" i="1"/>
  <c r="D218" i="1"/>
  <c r="G217" i="1"/>
  <c r="D191" i="1"/>
  <c r="G190" i="1"/>
  <c r="D161" i="1"/>
  <c r="G160" i="1"/>
  <c r="D106" i="1"/>
  <c r="G105" i="1"/>
  <c r="G77" i="1"/>
  <c r="D78" i="1"/>
  <c r="D20" i="1"/>
  <c r="D278" i="1" l="1"/>
  <c r="G277" i="1"/>
  <c r="G218" i="1"/>
  <c r="D219" i="1"/>
  <c r="D192" i="1"/>
  <c r="G191" i="1"/>
  <c r="D162" i="1"/>
  <c r="G161" i="1"/>
  <c r="D107" i="1"/>
  <c r="G106" i="1"/>
  <c r="D79" i="1"/>
  <c r="G78" i="1"/>
  <c r="G20" i="1"/>
  <c r="D21" i="1"/>
  <c r="D279" i="1" l="1"/>
  <c r="G278" i="1"/>
  <c r="D220" i="1"/>
  <c r="G219" i="1"/>
  <c r="D193" i="1"/>
  <c r="G192" i="1"/>
  <c r="D163" i="1"/>
  <c r="G162" i="1"/>
  <c r="D108" i="1"/>
  <c r="G107" i="1"/>
  <c r="D80" i="1"/>
  <c r="G79" i="1"/>
  <c r="D22" i="1"/>
  <c r="G21" i="1"/>
  <c r="G279" i="1" l="1"/>
  <c r="D280" i="1"/>
  <c r="G280" i="1" s="1"/>
  <c r="G220" i="1"/>
  <c r="D221" i="1"/>
  <c r="D194" i="1"/>
  <c r="G193" i="1"/>
  <c r="D164" i="1"/>
  <c r="G163" i="1"/>
  <c r="D109" i="1"/>
  <c r="G108" i="1"/>
  <c r="D81" i="1"/>
  <c r="G80" i="1"/>
  <c r="D23" i="1"/>
  <c r="D24" i="1" s="1"/>
  <c r="D25" i="1" s="1"/>
  <c r="D26" i="1" s="1"/>
  <c r="D27" i="1" s="1"/>
  <c r="D28" i="1" s="1"/>
  <c r="D29" i="1" s="1"/>
  <c r="G22" i="1"/>
  <c r="G281" i="1" l="1"/>
  <c r="G221" i="1"/>
  <c r="D222" i="1"/>
  <c r="D195" i="1"/>
  <c r="G194" i="1"/>
  <c r="D165" i="1"/>
  <c r="G164" i="1"/>
  <c r="D110" i="1"/>
  <c r="G109" i="1"/>
  <c r="G81" i="1"/>
  <c r="D82" i="1"/>
  <c r="G23" i="1"/>
  <c r="D223" i="1" l="1"/>
  <c r="G222" i="1"/>
  <c r="D196" i="1"/>
  <c r="G196" i="1" s="1"/>
  <c r="G195" i="1"/>
  <c r="D166" i="1"/>
  <c r="G165" i="1"/>
  <c r="D111" i="1"/>
  <c r="G110" i="1"/>
  <c r="D83" i="1"/>
  <c r="G82" i="1"/>
  <c r="G24" i="1"/>
  <c r="G197" i="1" l="1"/>
  <c r="D224" i="1"/>
  <c r="G224" i="1" s="1"/>
  <c r="G223" i="1"/>
  <c r="D167" i="1"/>
  <c r="G166" i="1"/>
  <c r="D112" i="1"/>
  <c r="G112" i="1" s="1"/>
  <c r="G111" i="1"/>
  <c r="D84" i="1"/>
  <c r="G84" i="1" s="1"/>
  <c r="G83" i="1"/>
  <c r="G25" i="1"/>
  <c r="G85" i="1" l="1"/>
  <c r="G113" i="1"/>
  <c r="G225" i="1"/>
  <c r="D168" i="1"/>
  <c r="G168" i="1" s="1"/>
  <c r="G167" i="1"/>
  <c r="G27" i="1"/>
  <c r="G26" i="1"/>
  <c r="G169" i="1" l="1"/>
  <c r="G29" i="1"/>
  <c r="G28" i="1"/>
  <c r="G30" i="1" l="1"/>
  <c r="G424" i="1" s="1"/>
</calcChain>
</file>

<file path=xl/sharedStrings.xml><?xml version="1.0" encoding="utf-8"?>
<sst xmlns="http://schemas.openxmlformats.org/spreadsheetml/2006/main" count="122" uniqueCount="24">
  <si>
    <t>Ukupno / Total</t>
  </si>
  <si>
    <t>na iznos od 62.650,31 HRK, koje teku od 2.7.2020. do isplate;</t>
  </si>
  <si>
    <t>• na iznos od 100.000,00 HRK, koje teku od 14.7.2020. do isplate;</t>
  </si>
  <si>
    <t>• na iznos od 88.533,32 HRK, koje teku od 17.7.2020. do isplate;</t>
  </si>
  <si>
    <t>• na iznos od 305.461,95 HRK, koje teku od 5.8.2020. do isplate;</t>
  </si>
  <si>
    <t>• na iznos od 320.813,17 HRK, koje teku od 21.8.2020. do isplate;</t>
  </si>
  <si>
    <t>• na iznos od 352.359,51 HRK, koje teku od 23.9.2020. do isplate;</t>
  </si>
  <si>
    <t>• na iznos od 380.824,45 HRK, koje teku od 21.10.2020. do isplate;</t>
  </si>
  <si>
    <t>• na iznos od 408.465,25 HRK, koje teku od 21.11.2020. do isplate;</t>
  </si>
  <si>
    <t>• na iznos od 433.084,02 HRK, koje teku od 22.12.2020. do isplate;</t>
  </si>
  <si>
    <t>• na iznos od 456.714,06 HRK, koje teku od 21.1.2021. do isplate;</t>
  </si>
  <si>
    <t>• na iznos od 119.485,13 HRK koje teku od 31.7.2021. do isplate;</t>
  </si>
  <si>
    <t>• na iznos od 206.625,88 HRK koje teku od 26.8.2021. do isplate;</t>
  </si>
  <si>
    <t>• na iznos od 205.557,66 HRK koje teku od 16.10.2021. do isplate;</t>
  </si>
  <si>
    <t>• na iznos od 204.489,43 HRK koje teku od 21.10.2021. do isplate.</t>
  </si>
  <si>
    <t xml:space="preserve">Glavnica za obračun kamate </t>
  </si>
  <si>
    <t xml:space="preserve">Dnevna kamatna stopa </t>
  </si>
  <si>
    <t xml:space="preserve">Broj dana </t>
  </si>
  <si>
    <t>Iznos kamata  (HRK)</t>
  </si>
  <si>
    <t>• na iznos od 1.965,97 HRK, koje teku od 3.7.2020. do isplate;</t>
  </si>
  <si>
    <t xml:space="preserve">Godina </t>
  </si>
  <si>
    <t xml:space="preserve">Mjesec </t>
  </si>
  <si>
    <t>Obračun zatezne kamate</t>
  </si>
  <si>
    <t>UKUPNO ZATEZNE KAMATE: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</si>
</sst>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0%"/>
  </numFmts>
  <fonts count="6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sz val="9"/>
      <color theme="1"/>
      <name val="Helvetica"/>
      <charset val="238"/>
    </font>
    <font>
      <b/>
      <sz val="9"/>
      <color theme="1"/>
      <name val="Helvetica"/>
      <charset val="238"/>
    </font>
    <font>
      <b/>
      <sz val="16"/>
      <color theme="1"/>
      <name val="Helvetica"/>
      <charset val="238"/>
    </font>
    <font>
      <b/>
      <sz val="10"/>
      <color theme="1"/>
      <name val="Helvetica"/>
      <charset val="238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4B0A1"/>
        <bgColor indexed="64"/>
      </patternFill>
    </fill>
  </fills>
  <borders count="9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2" fillId="0" borderId="0" xfId="0" applyFont="1"/>
    <xf numFmtId="0" fontId="2" fillId="0" borderId="0" xfId="0" applyFont="1" applyBorder="1"/>
    <xf numFmtId="43" fontId="2" fillId="0" borderId="0" xfId="0" applyNumberFormat="1" applyFont="1" applyBorder="1"/>
    <xf numFmtId="43" fontId="2" fillId="0" borderId="0" xfId="0" applyNumberFormat="1" applyFont="1" applyBorder="1" applyAlignment="1">
      <alignment horizontal="right"/>
    </xf>
    <xf numFmtId="0" fontId="2" fillId="0" borderId="7" xfId="0" applyFont="1" applyBorder="1"/>
    <xf numFmtId="43" fontId="2" fillId="0" borderId="7" xfId="0" applyNumberFormat="1" applyFont="1" applyBorder="1"/>
    <xf numFmtId="164" fontId="2" fillId="0" borderId="0" xfId="1" applyNumberFormat="1" applyFont="1"/>
    <xf numFmtId="43" fontId="2" fillId="0" borderId="0" xfId="0" applyNumberFormat="1" applyFont="1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0" borderId="4" xfId="0" applyFont="1" applyBorder="1"/>
    <xf numFmtId="3" fontId="2" fillId="0" borderId="5" xfId="0" applyNumberFormat="1" applyFont="1" applyBorder="1"/>
    <xf numFmtId="0" fontId="2" fillId="0" borderId="4" xfId="0" applyFont="1" applyBorder="1"/>
    <xf numFmtId="43" fontId="2" fillId="0" borderId="5" xfId="0" applyNumberFormat="1" applyFont="1" applyBorder="1" applyAlignment="1">
      <alignment horizontal="right"/>
    </xf>
    <xf numFmtId="4" fontId="2" fillId="0" borderId="5" xfId="0" applyNumberFormat="1" applyFont="1" applyBorder="1"/>
    <xf numFmtId="0" fontId="2" fillId="0" borderId="6" xfId="0" applyFont="1" applyBorder="1"/>
    <xf numFmtId="4" fontId="2" fillId="0" borderId="8" xfId="0" applyNumberFormat="1" applyFont="1" applyBorder="1"/>
    <xf numFmtId="0" fontId="3" fillId="3" borderId="1" xfId="0" applyFont="1" applyFill="1" applyBorder="1"/>
    <xf numFmtId="0" fontId="3" fillId="3" borderId="2" xfId="0" applyFont="1" applyFill="1" applyBorder="1"/>
    <xf numFmtId="43" fontId="3" fillId="3" borderId="2" xfId="0" applyNumberFormat="1" applyFont="1" applyFill="1" applyBorder="1"/>
    <xf numFmtId="4" fontId="3" fillId="3" borderId="3" xfId="0" applyNumberFormat="1" applyFont="1" applyFill="1" applyBorder="1"/>
    <xf numFmtId="0" fontId="4" fillId="0" borderId="0" xfId="0" applyFont="1"/>
    <xf numFmtId="0" fontId="5" fillId="0" borderId="2" xfId="0" applyFont="1" applyBorder="1"/>
    <xf numFmtId="4" fontId="5" fillId="0" borderId="2" xfId="0" applyNumberFormat="1" applyFont="1" applyBorder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952B24-DEDF-453C-AA6B-8EDE839041B1}">
  <sheetPr>
    <pageSetUpPr fitToPage="1"/>
  </sheetPr>
  <dimension ref="B2:I424"/>
  <sheetViews>
    <sheetView tabSelected="1" topLeftCell="A391" zoomScaleNormal="100" workbookViewId="0">
      <selection activeCell="F431" sqref="F431"/>
    </sheetView>
  </sheetViews>
  <sheetFormatPr defaultRowHeight="12" x14ac:dyDescent="0.2"/>
  <cols>
    <col min="1" max="1" width="4.140625" style="1" customWidth="1"/>
    <col min="2" max="2" width="9.140625" style="1"/>
    <col min="3" max="3" width="14.5703125" style="1" customWidth="1"/>
    <col min="4" max="7" width="16.140625" style="1" customWidth="1"/>
    <col min="8" max="8" width="9.140625" style="1"/>
    <col min="9" max="9" width="15.7109375" style="1" bestFit="1" customWidth="1"/>
    <col min="10" max="16384" width="9.140625" style="1"/>
  </cols>
  <sheetData>
    <row r="2" spans="2:7" ht="20.25" x14ac:dyDescent="0.3">
      <c r="B2" s="24" t="s">
        <v>22</v>
      </c>
    </row>
    <row r="5" spans="2:7" x14ac:dyDescent="0.2">
      <c r="B5" s="1" t="s">
        <v>1</v>
      </c>
    </row>
    <row r="6" spans="2:7" ht="24" x14ac:dyDescent="0.2">
      <c r="B6" s="10" t="s">
        <v>20</v>
      </c>
      <c r="C6" s="11" t="s">
        <v>21</v>
      </c>
      <c r="D6" s="11" t="s">
        <v>15</v>
      </c>
      <c r="E6" s="11" t="s">
        <v>16</v>
      </c>
      <c r="F6" s="11" t="s">
        <v>17</v>
      </c>
      <c r="G6" s="12" t="s">
        <v>18</v>
      </c>
    </row>
    <row r="7" spans="2:7" x14ac:dyDescent="0.2">
      <c r="B7" s="13">
        <v>2020</v>
      </c>
      <c r="C7" s="2">
        <v>1</v>
      </c>
      <c r="D7" s="2"/>
      <c r="E7" s="2">
        <f>8.54%/365</f>
        <v>2.3397260273972601E-4</v>
      </c>
      <c r="F7" s="2"/>
      <c r="G7" s="14"/>
    </row>
    <row r="8" spans="2:7" x14ac:dyDescent="0.2">
      <c r="B8" s="15"/>
      <c r="C8" s="2">
        <f>+C7+1</f>
        <v>2</v>
      </c>
      <c r="D8" s="2"/>
      <c r="E8" s="2">
        <f t="shared" ref="E8:E9" si="0">8.54%/365</f>
        <v>2.3397260273972601E-4</v>
      </c>
      <c r="F8" s="2"/>
      <c r="G8" s="14"/>
    </row>
    <row r="9" spans="2:7" x14ac:dyDescent="0.2">
      <c r="B9" s="15"/>
      <c r="C9" s="2">
        <f t="shared" ref="C9:C29" si="1">+C8+1</f>
        <v>3</v>
      </c>
      <c r="D9" s="2"/>
      <c r="E9" s="2">
        <f t="shared" si="0"/>
        <v>2.3397260273972601E-4</v>
      </c>
      <c r="F9" s="2"/>
      <c r="G9" s="14"/>
    </row>
    <row r="10" spans="2:7" x14ac:dyDescent="0.2">
      <c r="B10" s="13"/>
      <c r="C10" s="2">
        <f t="shared" si="1"/>
        <v>4</v>
      </c>
      <c r="D10" s="3"/>
      <c r="E10" s="2">
        <f>8.11%/365</f>
        <v>2.2219178082191778E-4</v>
      </c>
      <c r="F10" s="2"/>
      <c r="G10" s="14"/>
    </row>
    <row r="11" spans="2:7" x14ac:dyDescent="0.2">
      <c r="B11" s="15"/>
      <c r="C11" s="2">
        <f t="shared" si="1"/>
        <v>5</v>
      </c>
      <c r="D11" s="3"/>
      <c r="E11" s="2">
        <f t="shared" ref="E11:E12" si="2">8.11%/365</f>
        <v>2.2219178082191778E-4</v>
      </c>
      <c r="F11" s="4"/>
      <c r="G11" s="16"/>
    </row>
    <row r="12" spans="2:7" x14ac:dyDescent="0.2">
      <c r="B12" s="15"/>
      <c r="C12" s="2">
        <f t="shared" si="1"/>
        <v>6</v>
      </c>
      <c r="D12" s="3"/>
      <c r="E12" s="2">
        <f t="shared" si="2"/>
        <v>2.2219178082191778E-4</v>
      </c>
      <c r="F12" s="4"/>
      <c r="G12" s="16"/>
    </row>
    <row r="13" spans="2:7" x14ac:dyDescent="0.2">
      <c r="B13" s="15"/>
      <c r="C13" s="2">
        <f t="shared" si="1"/>
        <v>7</v>
      </c>
      <c r="D13" s="3">
        <v>62650.31</v>
      </c>
      <c r="E13" s="2">
        <f>7.89%/365</f>
        <v>2.1616438356164382E-4</v>
      </c>
      <c r="F13" s="4">
        <v>0</v>
      </c>
      <c r="G13" s="16">
        <f t="shared" ref="G13:G15" si="3">+E13*F13*D13</f>
        <v>0</v>
      </c>
    </row>
    <row r="14" spans="2:7" x14ac:dyDescent="0.2">
      <c r="B14" s="15"/>
      <c r="C14" s="2">
        <f t="shared" si="1"/>
        <v>8</v>
      </c>
      <c r="D14" s="3">
        <f t="shared" ref="D14:D29" si="4">+D13</f>
        <v>62650.31</v>
      </c>
      <c r="E14" s="2">
        <f>7.89%/365</f>
        <v>2.1616438356164382E-4</v>
      </c>
      <c r="F14" s="4">
        <v>0</v>
      </c>
      <c r="G14" s="16">
        <f t="shared" si="3"/>
        <v>0</v>
      </c>
    </row>
    <row r="15" spans="2:7" x14ac:dyDescent="0.2">
      <c r="B15" s="15"/>
      <c r="C15" s="2">
        <f t="shared" si="1"/>
        <v>9</v>
      </c>
      <c r="D15" s="3">
        <f t="shared" si="4"/>
        <v>62650.31</v>
      </c>
      <c r="E15" s="2">
        <f t="shared" ref="E15:E18" si="5">7.89%/365</f>
        <v>2.1616438356164382E-4</v>
      </c>
      <c r="F15" s="4">
        <v>0</v>
      </c>
      <c r="G15" s="16">
        <f t="shared" si="3"/>
        <v>0</v>
      </c>
    </row>
    <row r="16" spans="2:7" x14ac:dyDescent="0.2">
      <c r="B16" s="15"/>
      <c r="C16" s="2">
        <f t="shared" si="1"/>
        <v>10</v>
      </c>
      <c r="D16" s="3">
        <f t="shared" si="4"/>
        <v>62650.31</v>
      </c>
      <c r="E16" s="2">
        <f>7.89%/365</f>
        <v>2.1616438356164382E-4</v>
      </c>
      <c r="F16" s="2">
        <v>13</v>
      </c>
      <c r="G16" s="17">
        <f t="shared" ref="G16:G22" si="6">+E16*F16*D16</f>
        <v>176.05595333424654</v>
      </c>
    </row>
    <row r="17" spans="2:9" x14ac:dyDescent="0.2">
      <c r="B17" s="15"/>
      <c r="C17" s="2">
        <f t="shared" si="1"/>
        <v>11</v>
      </c>
      <c r="D17" s="3">
        <f t="shared" si="4"/>
        <v>62650.31</v>
      </c>
      <c r="E17" s="2">
        <f>7.89%/365</f>
        <v>2.1616438356164382E-4</v>
      </c>
      <c r="F17" s="2">
        <v>30</v>
      </c>
      <c r="G17" s="17">
        <f t="shared" si="6"/>
        <v>406.28296923287667</v>
      </c>
    </row>
    <row r="18" spans="2:9" x14ac:dyDescent="0.2">
      <c r="B18" s="18"/>
      <c r="C18" s="5">
        <f t="shared" si="1"/>
        <v>12</v>
      </c>
      <c r="D18" s="6">
        <f t="shared" si="4"/>
        <v>62650.31</v>
      </c>
      <c r="E18" s="5">
        <f t="shared" si="5"/>
        <v>2.1616438356164382E-4</v>
      </c>
      <c r="F18" s="5">
        <v>31</v>
      </c>
      <c r="G18" s="19">
        <f t="shared" si="6"/>
        <v>419.82573487397252</v>
      </c>
    </row>
    <row r="19" spans="2:9" x14ac:dyDescent="0.2">
      <c r="B19" s="13">
        <v>2021</v>
      </c>
      <c r="C19" s="2">
        <v>1</v>
      </c>
      <c r="D19" s="3">
        <f t="shared" si="4"/>
        <v>62650.31</v>
      </c>
      <c r="E19" s="2">
        <f>7.75%/365</f>
        <v>2.1232876712328768E-4</v>
      </c>
      <c r="F19" s="2">
        <v>31</v>
      </c>
      <c r="G19" s="17">
        <f t="shared" si="6"/>
        <v>412.3763555479452</v>
      </c>
    </row>
    <row r="20" spans="2:9" x14ac:dyDescent="0.2">
      <c r="B20" s="15"/>
      <c r="C20" s="2">
        <f>+C19+1</f>
        <v>2</v>
      </c>
      <c r="D20" s="3">
        <f t="shared" si="4"/>
        <v>62650.31</v>
      </c>
      <c r="E20" s="2">
        <f t="shared" ref="E20:E24" si="7">7.75%/365</f>
        <v>2.1232876712328768E-4</v>
      </c>
      <c r="F20" s="2">
        <v>28</v>
      </c>
      <c r="G20" s="17">
        <f t="shared" si="6"/>
        <v>372.46896630136985</v>
      </c>
    </row>
    <row r="21" spans="2:9" x14ac:dyDescent="0.2">
      <c r="B21" s="15"/>
      <c r="C21" s="2">
        <f t="shared" si="1"/>
        <v>3</v>
      </c>
      <c r="D21" s="3">
        <f t="shared" si="4"/>
        <v>62650.31</v>
      </c>
      <c r="E21" s="2">
        <f t="shared" si="7"/>
        <v>2.1232876712328768E-4</v>
      </c>
      <c r="F21" s="2">
        <v>31</v>
      </c>
      <c r="G21" s="17">
        <f t="shared" si="6"/>
        <v>412.3763555479452</v>
      </c>
    </row>
    <row r="22" spans="2:9" x14ac:dyDescent="0.2">
      <c r="B22" s="15"/>
      <c r="C22" s="2">
        <f t="shared" si="1"/>
        <v>4</v>
      </c>
      <c r="D22" s="3">
        <f t="shared" si="4"/>
        <v>62650.31</v>
      </c>
      <c r="E22" s="2">
        <f t="shared" si="7"/>
        <v>2.1232876712328768E-4</v>
      </c>
      <c r="F22" s="2">
        <v>30</v>
      </c>
      <c r="G22" s="17">
        <f t="shared" si="6"/>
        <v>399.07389246575343</v>
      </c>
    </row>
    <row r="23" spans="2:9" x14ac:dyDescent="0.2">
      <c r="B23" s="15"/>
      <c r="C23" s="2">
        <f t="shared" si="1"/>
        <v>5</v>
      </c>
      <c r="D23" s="3">
        <f t="shared" si="4"/>
        <v>62650.31</v>
      </c>
      <c r="E23" s="2">
        <f t="shared" si="7"/>
        <v>2.1232876712328768E-4</v>
      </c>
      <c r="F23" s="2">
        <v>31</v>
      </c>
      <c r="G23" s="17">
        <f t="shared" ref="G23:G26" si="8">+E23*F23*D23</f>
        <v>412.3763555479452</v>
      </c>
      <c r="I23" s="7"/>
    </row>
    <row r="24" spans="2:9" x14ac:dyDescent="0.2">
      <c r="B24" s="15"/>
      <c r="C24" s="2">
        <f t="shared" si="1"/>
        <v>6</v>
      </c>
      <c r="D24" s="3">
        <f t="shared" si="4"/>
        <v>62650.31</v>
      </c>
      <c r="E24" s="2">
        <f t="shared" si="7"/>
        <v>2.1232876712328768E-4</v>
      </c>
      <c r="F24" s="2">
        <v>30</v>
      </c>
      <c r="G24" s="17">
        <f t="shared" si="8"/>
        <v>399.07389246575343</v>
      </c>
    </row>
    <row r="25" spans="2:9" x14ac:dyDescent="0.2">
      <c r="B25" s="15"/>
      <c r="C25" s="2">
        <f t="shared" si="1"/>
        <v>7</v>
      </c>
      <c r="D25" s="3">
        <f t="shared" si="4"/>
        <v>62650.31</v>
      </c>
      <c r="E25" s="2">
        <f>7.61%/365</f>
        <v>2.0849315068493152E-4</v>
      </c>
      <c r="F25" s="2">
        <v>31</v>
      </c>
      <c r="G25" s="17">
        <f t="shared" si="8"/>
        <v>404.92697622191781</v>
      </c>
    </row>
    <row r="26" spans="2:9" x14ac:dyDescent="0.2">
      <c r="B26" s="15"/>
      <c r="C26" s="2">
        <f t="shared" si="1"/>
        <v>8</v>
      </c>
      <c r="D26" s="3">
        <f t="shared" si="4"/>
        <v>62650.31</v>
      </c>
      <c r="E26" s="2">
        <f>7.61%/365</f>
        <v>2.0849315068493152E-4</v>
      </c>
      <c r="F26" s="2">
        <v>31</v>
      </c>
      <c r="G26" s="17">
        <f t="shared" si="8"/>
        <v>404.92697622191781</v>
      </c>
    </row>
    <row r="27" spans="2:9" x14ac:dyDescent="0.2">
      <c r="B27" s="15"/>
      <c r="C27" s="2">
        <f t="shared" si="1"/>
        <v>9</v>
      </c>
      <c r="D27" s="3">
        <f t="shared" si="4"/>
        <v>62650.31</v>
      </c>
      <c r="E27" s="2">
        <f t="shared" ref="E27:E29" si="9">7.61%/365</f>
        <v>2.0849315068493152E-4</v>
      </c>
      <c r="F27" s="2">
        <v>30</v>
      </c>
      <c r="G27" s="17">
        <f t="shared" ref="G27:G29" si="10">+E27*F27*D27</f>
        <v>391.86481569863014</v>
      </c>
      <c r="I27" s="8"/>
    </row>
    <row r="28" spans="2:9" x14ac:dyDescent="0.2">
      <c r="B28" s="15"/>
      <c r="C28" s="2">
        <f t="shared" si="1"/>
        <v>10</v>
      </c>
      <c r="D28" s="3">
        <f t="shared" si="4"/>
        <v>62650.31</v>
      </c>
      <c r="E28" s="2">
        <f t="shared" si="9"/>
        <v>2.0849315068493152E-4</v>
      </c>
      <c r="F28" s="2">
        <v>31</v>
      </c>
      <c r="G28" s="17">
        <f t="shared" si="10"/>
        <v>404.92697622191781</v>
      </c>
    </row>
    <row r="29" spans="2:9" x14ac:dyDescent="0.2">
      <c r="B29" s="18"/>
      <c r="C29" s="5">
        <f t="shared" si="1"/>
        <v>11</v>
      </c>
      <c r="D29" s="3">
        <f t="shared" si="4"/>
        <v>62650.31</v>
      </c>
      <c r="E29" s="5">
        <f t="shared" si="9"/>
        <v>2.0849315068493152E-4</v>
      </c>
      <c r="F29" s="5">
        <v>2</v>
      </c>
      <c r="G29" s="19">
        <f t="shared" si="10"/>
        <v>26.124321046575343</v>
      </c>
    </row>
    <row r="30" spans="2:9" x14ac:dyDescent="0.2">
      <c r="B30" s="20" t="s">
        <v>0</v>
      </c>
      <c r="C30" s="21"/>
      <c r="D30" s="22"/>
      <c r="E30" s="21"/>
      <c r="F30" s="21"/>
      <c r="G30" s="23">
        <f>SUM(G10:G29)</f>
        <v>5042.6805407287675</v>
      </c>
    </row>
    <row r="32" spans="2:9" x14ac:dyDescent="0.2">
      <c r="B32" s="9" t="s">
        <v>19</v>
      </c>
    </row>
    <row r="33" spans="2:7" ht="24" x14ac:dyDescent="0.2">
      <c r="B33" s="10" t="s">
        <v>20</v>
      </c>
      <c r="C33" s="11" t="s">
        <v>21</v>
      </c>
      <c r="D33" s="11" t="s">
        <v>15</v>
      </c>
      <c r="E33" s="11" t="s">
        <v>16</v>
      </c>
      <c r="F33" s="11" t="s">
        <v>17</v>
      </c>
      <c r="G33" s="12" t="s">
        <v>18</v>
      </c>
    </row>
    <row r="34" spans="2:7" x14ac:dyDescent="0.2">
      <c r="B34" s="13">
        <v>2020</v>
      </c>
      <c r="C34" s="2">
        <v>1</v>
      </c>
      <c r="D34" s="2"/>
      <c r="E34" s="2">
        <f>8.54%/365</f>
        <v>2.3397260273972601E-4</v>
      </c>
      <c r="F34" s="2"/>
      <c r="G34" s="14"/>
    </row>
    <row r="35" spans="2:7" x14ac:dyDescent="0.2">
      <c r="B35" s="15"/>
      <c r="C35" s="2">
        <f>+C34+1</f>
        <v>2</v>
      </c>
      <c r="D35" s="2"/>
      <c r="E35" s="2">
        <f t="shared" ref="E35:E36" si="11">8.54%/365</f>
        <v>2.3397260273972601E-4</v>
      </c>
      <c r="F35" s="2"/>
      <c r="G35" s="14"/>
    </row>
    <row r="36" spans="2:7" x14ac:dyDescent="0.2">
      <c r="B36" s="15"/>
      <c r="C36" s="2">
        <f t="shared" ref="C36:C56" si="12">+C35+1</f>
        <v>3</v>
      </c>
      <c r="D36" s="2"/>
      <c r="E36" s="2">
        <f t="shared" si="11"/>
        <v>2.3397260273972601E-4</v>
      </c>
      <c r="F36" s="2"/>
      <c r="G36" s="14"/>
    </row>
    <row r="37" spans="2:7" x14ac:dyDescent="0.2">
      <c r="B37" s="13"/>
      <c r="C37" s="2">
        <f t="shared" si="12"/>
        <v>4</v>
      </c>
      <c r="D37" s="3"/>
      <c r="E37" s="2">
        <f>8.11%/365</f>
        <v>2.2219178082191778E-4</v>
      </c>
      <c r="F37" s="2"/>
      <c r="G37" s="14"/>
    </row>
    <row r="38" spans="2:7" x14ac:dyDescent="0.2">
      <c r="B38" s="15"/>
      <c r="C38" s="2">
        <f t="shared" si="12"/>
        <v>5</v>
      </c>
      <c r="D38" s="3"/>
      <c r="E38" s="2">
        <f t="shared" ref="E38:E39" si="13">8.11%/365</f>
        <v>2.2219178082191778E-4</v>
      </c>
      <c r="F38" s="4"/>
      <c r="G38" s="16"/>
    </row>
    <row r="39" spans="2:7" x14ac:dyDescent="0.2">
      <c r="B39" s="15"/>
      <c r="C39" s="2">
        <f t="shared" si="12"/>
        <v>6</v>
      </c>
      <c r="D39" s="3"/>
      <c r="E39" s="2">
        <f t="shared" si="13"/>
        <v>2.2219178082191778E-4</v>
      </c>
      <c r="F39" s="4"/>
      <c r="G39" s="16"/>
    </row>
    <row r="40" spans="2:7" x14ac:dyDescent="0.2">
      <c r="B40" s="15"/>
      <c r="C40" s="2">
        <f t="shared" si="12"/>
        <v>7</v>
      </c>
      <c r="D40" s="3">
        <v>1965.97</v>
      </c>
      <c r="E40" s="2">
        <f>7.89%/365</f>
        <v>2.1616438356164382E-4</v>
      </c>
      <c r="F40" s="4">
        <v>0</v>
      </c>
      <c r="G40" s="16">
        <f t="shared" ref="G40:G42" si="14">+E40*F40*D40</f>
        <v>0</v>
      </c>
    </row>
    <row r="41" spans="2:7" x14ac:dyDescent="0.2">
      <c r="B41" s="15"/>
      <c r="C41" s="2">
        <f t="shared" si="12"/>
        <v>8</v>
      </c>
      <c r="D41" s="3">
        <f t="shared" ref="D41:D56" si="15">+D40</f>
        <v>1965.97</v>
      </c>
      <c r="E41" s="2">
        <f>7.89%/365</f>
        <v>2.1616438356164382E-4</v>
      </c>
      <c r="F41" s="4">
        <v>0</v>
      </c>
      <c r="G41" s="16">
        <f t="shared" si="14"/>
        <v>0</v>
      </c>
    </row>
    <row r="42" spans="2:7" x14ac:dyDescent="0.2">
      <c r="B42" s="15"/>
      <c r="C42" s="2">
        <f t="shared" si="12"/>
        <v>9</v>
      </c>
      <c r="D42" s="3">
        <f t="shared" si="15"/>
        <v>1965.97</v>
      </c>
      <c r="E42" s="2">
        <f t="shared" ref="E42:E45" si="16">7.89%/365</f>
        <v>2.1616438356164382E-4</v>
      </c>
      <c r="F42" s="4">
        <v>0</v>
      </c>
      <c r="G42" s="16">
        <f t="shared" si="14"/>
        <v>0</v>
      </c>
    </row>
    <row r="43" spans="2:7" x14ac:dyDescent="0.2">
      <c r="B43" s="15"/>
      <c r="C43" s="2">
        <f t="shared" si="12"/>
        <v>10</v>
      </c>
      <c r="D43" s="3">
        <f t="shared" si="15"/>
        <v>1965.97</v>
      </c>
      <c r="E43" s="2">
        <f>7.89%/365</f>
        <v>2.1616438356164382E-4</v>
      </c>
      <c r="F43" s="2">
        <v>13</v>
      </c>
      <c r="G43" s="17">
        <f t="shared" ref="G43:G49" si="17">+E43*F43*D43</f>
        <v>5.5246450109589036</v>
      </c>
    </row>
    <row r="44" spans="2:7" x14ac:dyDescent="0.2">
      <c r="B44" s="15"/>
      <c r="C44" s="2">
        <f t="shared" si="12"/>
        <v>11</v>
      </c>
      <c r="D44" s="3">
        <f t="shared" si="15"/>
        <v>1965.97</v>
      </c>
      <c r="E44" s="2">
        <f>7.89%/365</f>
        <v>2.1616438356164382E-4</v>
      </c>
      <c r="F44" s="2">
        <v>30</v>
      </c>
      <c r="G44" s="17">
        <f t="shared" si="17"/>
        <v>12.749180794520546</v>
      </c>
    </row>
    <row r="45" spans="2:7" x14ac:dyDescent="0.2">
      <c r="B45" s="18"/>
      <c r="C45" s="5">
        <f t="shared" si="12"/>
        <v>12</v>
      </c>
      <c r="D45" s="6">
        <f t="shared" si="15"/>
        <v>1965.97</v>
      </c>
      <c r="E45" s="5">
        <f t="shared" si="16"/>
        <v>2.1616438356164382E-4</v>
      </c>
      <c r="F45" s="5">
        <v>31</v>
      </c>
      <c r="G45" s="19">
        <f t="shared" si="17"/>
        <v>13.174153487671232</v>
      </c>
    </row>
    <row r="46" spans="2:7" x14ac:dyDescent="0.2">
      <c r="B46" s="13">
        <v>2021</v>
      </c>
      <c r="C46" s="2">
        <v>1</v>
      </c>
      <c r="D46" s="3">
        <f t="shared" si="15"/>
        <v>1965.97</v>
      </c>
      <c r="E46" s="2">
        <f>7.75%/365</f>
        <v>2.1232876712328768E-4</v>
      </c>
      <c r="F46" s="2">
        <v>31</v>
      </c>
      <c r="G46" s="17">
        <f t="shared" si="17"/>
        <v>12.940391575342465</v>
      </c>
    </row>
    <row r="47" spans="2:7" x14ac:dyDescent="0.2">
      <c r="B47" s="15"/>
      <c r="C47" s="2">
        <f>+C46+1</f>
        <v>2</v>
      </c>
      <c r="D47" s="3">
        <f t="shared" si="15"/>
        <v>1965.97</v>
      </c>
      <c r="E47" s="2">
        <f t="shared" ref="E47:E51" si="18">7.75%/365</f>
        <v>2.1232876712328768E-4</v>
      </c>
      <c r="F47" s="2">
        <v>28</v>
      </c>
      <c r="G47" s="17">
        <f t="shared" si="17"/>
        <v>11.688095616438357</v>
      </c>
    </row>
    <row r="48" spans="2:7" x14ac:dyDescent="0.2">
      <c r="B48" s="15"/>
      <c r="C48" s="2">
        <f t="shared" si="12"/>
        <v>3</v>
      </c>
      <c r="D48" s="3">
        <f t="shared" si="15"/>
        <v>1965.97</v>
      </c>
      <c r="E48" s="2">
        <f t="shared" si="18"/>
        <v>2.1232876712328768E-4</v>
      </c>
      <c r="F48" s="2">
        <v>31</v>
      </c>
      <c r="G48" s="17">
        <f t="shared" si="17"/>
        <v>12.940391575342465</v>
      </c>
    </row>
    <row r="49" spans="2:7" x14ac:dyDescent="0.2">
      <c r="B49" s="15"/>
      <c r="C49" s="2">
        <f t="shared" si="12"/>
        <v>4</v>
      </c>
      <c r="D49" s="3">
        <f t="shared" si="15"/>
        <v>1965.97</v>
      </c>
      <c r="E49" s="2">
        <f t="shared" si="18"/>
        <v>2.1232876712328768E-4</v>
      </c>
      <c r="F49" s="2">
        <v>30</v>
      </c>
      <c r="G49" s="17">
        <f t="shared" si="17"/>
        <v>12.522959589041097</v>
      </c>
    </row>
    <row r="50" spans="2:7" x14ac:dyDescent="0.2">
      <c r="B50" s="15"/>
      <c r="C50" s="2">
        <f t="shared" si="12"/>
        <v>5</v>
      </c>
      <c r="D50" s="3">
        <f t="shared" si="15"/>
        <v>1965.97</v>
      </c>
      <c r="E50" s="2">
        <f t="shared" si="18"/>
        <v>2.1232876712328768E-4</v>
      </c>
      <c r="F50" s="2">
        <v>31</v>
      </c>
      <c r="G50" s="17">
        <f t="shared" ref="G50:G56" si="19">+E50*F50*D50</f>
        <v>12.940391575342465</v>
      </c>
    </row>
    <row r="51" spans="2:7" x14ac:dyDescent="0.2">
      <c r="B51" s="15"/>
      <c r="C51" s="2">
        <f t="shared" si="12"/>
        <v>6</v>
      </c>
      <c r="D51" s="3">
        <f t="shared" si="15"/>
        <v>1965.97</v>
      </c>
      <c r="E51" s="2">
        <f t="shared" si="18"/>
        <v>2.1232876712328768E-4</v>
      </c>
      <c r="F51" s="2">
        <v>30</v>
      </c>
      <c r="G51" s="17">
        <f t="shared" si="19"/>
        <v>12.522959589041097</v>
      </c>
    </row>
    <row r="52" spans="2:7" x14ac:dyDescent="0.2">
      <c r="B52" s="15"/>
      <c r="C52" s="2">
        <f t="shared" si="12"/>
        <v>7</v>
      </c>
      <c r="D52" s="3">
        <f t="shared" si="15"/>
        <v>1965.97</v>
      </c>
      <c r="E52" s="2">
        <f>7.61%/365</f>
        <v>2.0849315068493152E-4</v>
      </c>
      <c r="F52" s="2">
        <v>31</v>
      </c>
      <c r="G52" s="17">
        <f t="shared" si="19"/>
        <v>12.7066296630137</v>
      </c>
    </row>
    <row r="53" spans="2:7" x14ac:dyDescent="0.2">
      <c r="B53" s="15"/>
      <c r="C53" s="2">
        <f t="shared" si="12"/>
        <v>8</v>
      </c>
      <c r="D53" s="3">
        <f t="shared" si="15"/>
        <v>1965.97</v>
      </c>
      <c r="E53" s="2">
        <f>7.61%/365</f>
        <v>2.0849315068493152E-4</v>
      </c>
      <c r="F53" s="2">
        <v>31</v>
      </c>
      <c r="G53" s="17">
        <f t="shared" si="19"/>
        <v>12.7066296630137</v>
      </c>
    </row>
    <row r="54" spans="2:7" x14ac:dyDescent="0.2">
      <c r="B54" s="15"/>
      <c r="C54" s="2">
        <f t="shared" si="12"/>
        <v>9</v>
      </c>
      <c r="D54" s="3">
        <f t="shared" si="15"/>
        <v>1965.97</v>
      </c>
      <c r="E54" s="2">
        <f t="shared" ref="E54:E56" si="20">7.61%/365</f>
        <v>2.0849315068493152E-4</v>
      </c>
      <c r="F54" s="2">
        <v>30</v>
      </c>
      <c r="G54" s="17">
        <f t="shared" si="19"/>
        <v>12.296738383561644</v>
      </c>
    </row>
    <row r="55" spans="2:7" x14ac:dyDescent="0.2">
      <c r="B55" s="15"/>
      <c r="C55" s="2">
        <f t="shared" si="12"/>
        <v>10</v>
      </c>
      <c r="D55" s="3">
        <f t="shared" si="15"/>
        <v>1965.97</v>
      </c>
      <c r="E55" s="2">
        <f t="shared" si="20"/>
        <v>2.0849315068493152E-4</v>
      </c>
      <c r="F55" s="2">
        <v>31</v>
      </c>
      <c r="G55" s="17">
        <f t="shared" si="19"/>
        <v>12.7066296630137</v>
      </c>
    </row>
    <row r="56" spans="2:7" x14ac:dyDescent="0.2">
      <c r="B56" s="18"/>
      <c r="C56" s="5">
        <f t="shared" si="12"/>
        <v>11</v>
      </c>
      <c r="D56" s="3">
        <f t="shared" si="15"/>
        <v>1965.97</v>
      </c>
      <c r="E56" s="5">
        <f t="shared" si="20"/>
        <v>2.0849315068493152E-4</v>
      </c>
      <c r="F56" s="5">
        <v>2</v>
      </c>
      <c r="G56" s="19">
        <f t="shared" si="19"/>
        <v>0.81978255890410967</v>
      </c>
    </row>
    <row r="57" spans="2:7" x14ac:dyDescent="0.2">
      <c r="B57" s="20" t="s">
        <v>0</v>
      </c>
      <c r="C57" s="21"/>
      <c r="D57" s="22"/>
      <c r="E57" s="21"/>
      <c r="F57" s="21"/>
      <c r="G57" s="23">
        <f>SUM(G37:G56)</f>
        <v>158.23957874520545</v>
      </c>
    </row>
    <row r="60" spans="2:7" x14ac:dyDescent="0.2">
      <c r="B60" s="9" t="s">
        <v>2</v>
      </c>
    </row>
    <row r="61" spans="2:7" ht="24" x14ac:dyDescent="0.2">
      <c r="B61" s="10" t="s">
        <v>20</v>
      </c>
      <c r="C61" s="11" t="s">
        <v>21</v>
      </c>
      <c r="D61" s="11" t="s">
        <v>15</v>
      </c>
      <c r="E61" s="11" t="s">
        <v>16</v>
      </c>
      <c r="F61" s="11" t="s">
        <v>17</v>
      </c>
      <c r="G61" s="12" t="s">
        <v>18</v>
      </c>
    </row>
    <row r="62" spans="2:7" x14ac:dyDescent="0.2">
      <c r="B62" s="13">
        <v>2020</v>
      </c>
      <c r="C62" s="2">
        <v>1</v>
      </c>
      <c r="D62" s="2"/>
      <c r="E62" s="2">
        <f>8.54%/365</f>
        <v>2.3397260273972601E-4</v>
      </c>
      <c r="F62" s="2"/>
      <c r="G62" s="14"/>
    </row>
    <row r="63" spans="2:7" x14ac:dyDescent="0.2">
      <c r="B63" s="15"/>
      <c r="C63" s="2">
        <f>+C62+1</f>
        <v>2</v>
      </c>
      <c r="D63" s="2"/>
      <c r="E63" s="2">
        <f t="shared" ref="E63:E64" si="21">8.54%/365</f>
        <v>2.3397260273972601E-4</v>
      </c>
      <c r="F63" s="2"/>
      <c r="G63" s="14"/>
    </row>
    <row r="64" spans="2:7" x14ac:dyDescent="0.2">
      <c r="B64" s="15"/>
      <c r="C64" s="2">
        <f t="shared" ref="C64:C84" si="22">+C63+1</f>
        <v>3</v>
      </c>
      <c r="D64" s="2"/>
      <c r="E64" s="2">
        <f t="shared" si="21"/>
        <v>2.3397260273972601E-4</v>
      </c>
      <c r="F64" s="2"/>
      <c r="G64" s="14"/>
    </row>
    <row r="65" spans="2:7" x14ac:dyDescent="0.2">
      <c r="B65" s="13"/>
      <c r="C65" s="2">
        <f t="shared" si="22"/>
        <v>4</v>
      </c>
      <c r="D65" s="3"/>
      <c r="E65" s="2">
        <f>8.11%/365</f>
        <v>2.2219178082191778E-4</v>
      </c>
      <c r="F65" s="2"/>
      <c r="G65" s="14"/>
    </row>
    <row r="66" spans="2:7" x14ac:dyDescent="0.2">
      <c r="B66" s="15"/>
      <c r="C66" s="2">
        <f t="shared" si="22"/>
        <v>5</v>
      </c>
      <c r="D66" s="3"/>
      <c r="E66" s="2">
        <f t="shared" ref="E66:E67" si="23">8.11%/365</f>
        <v>2.2219178082191778E-4</v>
      </c>
      <c r="F66" s="4"/>
      <c r="G66" s="16"/>
    </row>
    <row r="67" spans="2:7" x14ac:dyDescent="0.2">
      <c r="B67" s="15"/>
      <c r="C67" s="2">
        <f t="shared" si="22"/>
        <v>6</v>
      </c>
      <c r="D67" s="3"/>
      <c r="E67" s="2">
        <f t="shared" si="23"/>
        <v>2.2219178082191778E-4</v>
      </c>
      <c r="F67" s="4"/>
      <c r="G67" s="16"/>
    </row>
    <row r="68" spans="2:7" x14ac:dyDescent="0.2">
      <c r="B68" s="15"/>
      <c r="C68" s="2">
        <f t="shared" si="22"/>
        <v>7</v>
      </c>
      <c r="D68" s="3">
        <v>100000</v>
      </c>
      <c r="E68" s="2">
        <f>7.89%/365</f>
        <v>2.1616438356164382E-4</v>
      </c>
      <c r="F68" s="4">
        <v>0</v>
      </c>
      <c r="G68" s="16">
        <f t="shared" ref="G68:G70" si="24">+E68*F68*D68</f>
        <v>0</v>
      </c>
    </row>
    <row r="69" spans="2:7" x14ac:dyDescent="0.2">
      <c r="B69" s="15"/>
      <c r="C69" s="2">
        <f t="shared" si="22"/>
        <v>8</v>
      </c>
      <c r="D69" s="3">
        <f t="shared" ref="D69:D84" si="25">+D68</f>
        <v>100000</v>
      </c>
      <c r="E69" s="2">
        <f>7.89%/365</f>
        <v>2.1616438356164382E-4</v>
      </c>
      <c r="F69" s="4">
        <v>0</v>
      </c>
      <c r="G69" s="16">
        <f t="shared" si="24"/>
        <v>0</v>
      </c>
    </row>
    <row r="70" spans="2:7" x14ac:dyDescent="0.2">
      <c r="B70" s="15"/>
      <c r="C70" s="2">
        <f t="shared" si="22"/>
        <v>9</v>
      </c>
      <c r="D70" s="3">
        <f t="shared" si="25"/>
        <v>100000</v>
      </c>
      <c r="E70" s="2">
        <f t="shared" ref="E70:E73" si="26">7.89%/365</f>
        <v>2.1616438356164382E-4</v>
      </c>
      <c r="F70" s="4">
        <v>0</v>
      </c>
      <c r="G70" s="16">
        <f t="shared" si="24"/>
        <v>0</v>
      </c>
    </row>
    <row r="71" spans="2:7" x14ac:dyDescent="0.2">
      <c r="B71" s="15"/>
      <c r="C71" s="2">
        <f t="shared" si="22"/>
        <v>10</v>
      </c>
      <c r="D71" s="3">
        <f t="shared" si="25"/>
        <v>100000</v>
      </c>
      <c r="E71" s="2">
        <f>7.89%/365</f>
        <v>2.1616438356164382E-4</v>
      </c>
      <c r="F71" s="2">
        <v>13</v>
      </c>
      <c r="G71" s="17">
        <f t="shared" ref="G71:G77" si="27">+E71*F71*D71</f>
        <v>281.01369863013696</v>
      </c>
    </row>
    <row r="72" spans="2:7" x14ac:dyDescent="0.2">
      <c r="B72" s="15"/>
      <c r="C72" s="2">
        <f t="shared" si="22"/>
        <v>11</v>
      </c>
      <c r="D72" s="3">
        <f t="shared" si="25"/>
        <v>100000</v>
      </c>
      <c r="E72" s="2">
        <f>7.89%/365</f>
        <v>2.1616438356164382E-4</v>
      </c>
      <c r="F72" s="2">
        <v>30</v>
      </c>
      <c r="G72" s="17">
        <f t="shared" si="27"/>
        <v>648.49315068493149</v>
      </c>
    </row>
    <row r="73" spans="2:7" x14ac:dyDescent="0.2">
      <c r="B73" s="18"/>
      <c r="C73" s="5">
        <f t="shared" si="22"/>
        <v>12</v>
      </c>
      <c r="D73" s="6">
        <f t="shared" si="25"/>
        <v>100000</v>
      </c>
      <c r="E73" s="5">
        <f t="shared" si="26"/>
        <v>2.1616438356164382E-4</v>
      </c>
      <c r="F73" s="5">
        <v>31</v>
      </c>
      <c r="G73" s="19">
        <f t="shared" si="27"/>
        <v>670.10958904109577</v>
      </c>
    </row>
    <row r="74" spans="2:7" x14ac:dyDescent="0.2">
      <c r="B74" s="13">
        <v>2021</v>
      </c>
      <c r="C74" s="2">
        <v>1</v>
      </c>
      <c r="D74" s="3">
        <f t="shared" si="25"/>
        <v>100000</v>
      </c>
      <c r="E74" s="2">
        <f>7.75%/365</f>
        <v>2.1232876712328768E-4</v>
      </c>
      <c r="F74" s="2">
        <v>31</v>
      </c>
      <c r="G74" s="17">
        <f t="shared" si="27"/>
        <v>658.21917808219177</v>
      </c>
    </row>
    <row r="75" spans="2:7" x14ac:dyDescent="0.2">
      <c r="B75" s="15"/>
      <c r="C75" s="2">
        <f>+C74+1</f>
        <v>2</v>
      </c>
      <c r="D75" s="3">
        <f t="shared" si="25"/>
        <v>100000</v>
      </c>
      <c r="E75" s="2">
        <f t="shared" ref="E75:E79" si="28">7.75%/365</f>
        <v>2.1232876712328768E-4</v>
      </c>
      <c r="F75" s="2">
        <v>28</v>
      </c>
      <c r="G75" s="17">
        <f t="shared" si="27"/>
        <v>594.52054794520552</v>
      </c>
    </row>
    <row r="76" spans="2:7" x14ac:dyDescent="0.2">
      <c r="B76" s="15"/>
      <c r="C76" s="2">
        <f t="shared" si="22"/>
        <v>3</v>
      </c>
      <c r="D76" s="3">
        <f t="shared" si="25"/>
        <v>100000</v>
      </c>
      <c r="E76" s="2">
        <f t="shared" si="28"/>
        <v>2.1232876712328768E-4</v>
      </c>
      <c r="F76" s="2">
        <v>31</v>
      </c>
      <c r="G76" s="17">
        <f t="shared" si="27"/>
        <v>658.21917808219177</v>
      </c>
    </row>
    <row r="77" spans="2:7" x14ac:dyDescent="0.2">
      <c r="B77" s="15"/>
      <c r="C77" s="2">
        <f t="shared" si="22"/>
        <v>4</v>
      </c>
      <c r="D77" s="3">
        <f t="shared" si="25"/>
        <v>100000</v>
      </c>
      <c r="E77" s="2">
        <f t="shared" si="28"/>
        <v>2.1232876712328768E-4</v>
      </c>
      <c r="F77" s="2">
        <v>30</v>
      </c>
      <c r="G77" s="17">
        <f t="shared" si="27"/>
        <v>636.9863013698631</v>
      </c>
    </row>
    <row r="78" spans="2:7" x14ac:dyDescent="0.2">
      <c r="B78" s="15"/>
      <c r="C78" s="2">
        <f t="shared" si="22"/>
        <v>5</v>
      </c>
      <c r="D78" s="3">
        <f t="shared" si="25"/>
        <v>100000</v>
      </c>
      <c r="E78" s="2">
        <f t="shared" si="28"/>
        <v>2.1232876712328768E-4</v>
      </c>
      <c r="F78" s="2">
        <v>31</v>
      </c>
      <c r="G78" s="17">
        <f t="shared" ref="G78:G84" si="29">+E78*F78*D78</f>
        <v>658.21917808219177</v>
      </c>
    </row>
    <row r="79" spans="2:7" x14ac:dyDescent="0.2">
      <c r="B79" s="15"/>
      <c r="C79" s="2">
        <f t="shared" si="22"/>
        <v>6</v>
      </c>
      <c r="D79" s="3">
        <f t="shared" si="25"/>
        <v>100000</v>
      </c>
      <c r="E79" s="2">
        <f t="shared" si="28"/>
        <v>2.1232876712328768E-4</v>
      </c>
      <c r="F79" s="2">
        <v>30</v>
      </c>
      <c r="G79" s="17">
        <f t="shared" si="29"/>
        <v>636.9863013698631</v>
      </c>
    </row>
    <row r="80" spans="2:7" x14ac:dyDescent="0.2">
      <c r="B80" s="15"/>
      <c r="C80" s="2">
        <f t="shared" si="22"/>
        <v>7</v>
      </c>
      <c r="D80" s="3">
        <f t="shared" si="25"/>
        <v>100000</v>
      </c>
      <c r="E80" s="2">
        <f>7.61%/365</f>
        <v>2.0849315068493152E-4</v>
      </c>
      <c r="F80" s="2">
        <v>31</v>
      </c>
      <c r="G80" s="17">
        <f t="shared" si="29"/>
        <v>646.32876712328778</v>
      </c>
    </row>
    <row r="81" spans="2:7" x14ac:dyDescent="0.2">
      <c r="B81" s="15"/>
      <c r="C81" s="2">
        <f t="shared" si="22"/>
        <v>8</v>
      </c>
      <c r="D81" s="3">
        <f t="shared" si="25"/>
        <v>100000</v>
      </c>
      <c r="E81" s="2">
        <f>7.61%/365</f>
        <v>2.0849315068493152E-4</v>
      </c>
      <c r="F81" s="2">
        <v>31</v>
      </c>
      <c r="G81" s="17">
        <f t="shared" si="29"/>
        <v>646.32876712328778</v>
      </c>
    </row>
    <row r="82" spans="2:7" x14ac:dyDescent="0.2">
      <c r="B82" s="15"/>
      <c r="C82" s="2">
        <f t="shared" si="22"/>
        <v>9</v>
      </c>
      <c r="D82" s="3">
        <f t="shared" si="25"/>
        <v>100000</v>
      </c>
      <c r="E82" s="2">
        <f t="shared" ref="E82:E84" si="30">7.61%/365</f>
        <v>2.0849315068493152E-4</v>
      </c>
      <c r="F82" s="2">
        <v>30</v>
      </c>
      <c r="G82" s="17">
        <f t="shared" si="29"/>
        <v>625.47945205479448</v>
      </c>
    </row>
    <row r="83" spans="2:7" x14ac:dyDescent="0.2">
      <c r="B83" s="15"/>
      <c r="C83" s="2">
        <f t="shared" si="22"/>
        <v>10</v>
      </c>
      <c r="D83" s="3">
        <f t="shared" si="25"/>
        <v>100000</v>
      </c>
      <c r="E83" s="2">
        <f t="shared" si="30"/>
        <v>2.0849315068493152E-4</v>
      </c>
      <c r="F83" s="2">
        <v>31</v>
      </c>
      <c r="G83" s="17">
        <f t="shared" si="29"/>
        <v>646.32876712328778</v>
      </c>
    </row>
    <row r="84" spans="2:7" x14ac:dyDescent="0.2">
      <c r="B84" s="18"/>
      <c r="C84" s="5">
        <f t="shared" si="22"/>
        <v>11</v>
      </c>
      <c r="D84" s="3">
        <f t="shared" si="25"/>
        <v>100000</v>
      </c>
      <c r="E84" s="5">
        <f t="shared" si="30"/>
        <v>2.0849315068493152E-4</v>
      </c>
      <c r="F84" s="5">
        <v>2</v>
      </c>
      <c r="G84" s="19">
        <f t="shared" si="29"/>
        <v>41.698630136986303</v>
      </c>
    </row>
    <row r="85" spans="2:7" x14ac:dyDescent="0.2">
      <c r="B85" s="20" t="s">
        <v>0</v>
      </c>
      <c r="C85" s="21"/>
      <c r="D85" s="22"/>
      <c r="E85" s="21"/>
      <c r="F85" s="21"/>
      <c r="G85" s="23">
        <f>SUM(G68:G84)</f>
        <v>8048.9315068493142</v>
      </c>
    </row>
    <row r="88" spans="2:7" x14ac:dyDescent="0.2">
      <c r="B88" s="9" t="s">
        <v>3</v>
      </c>
    </row>
    <row r="89" spans="2:7" ht="24" x14ac:dyDescent="0.2">
      <c r="B89" s="10" t="s">
        <v>20</v>
      </c>
      <c r="C89" s="11" t="s">
        <v>21</v>
      </c>
      <c r="D89" s="11" t="s">
        <v>15</v>
      </c>
      <c r="E89" s="11" t="s">
        <v>16</v>
      </c>
      <c r="F89" s="11" t="s">
        <v>17</v>
      </c>
      <c r="G89" s="12" t="s">
        <v>18</v>
      </c>
    </row>
    <row r="90" spans="2:7" x14ac:dyDescent="0.2">
      <c r="B90" s="13">
        <v>2020</v>
      </c>
      <c r="C90" s="2">
        <v>1</v>
      </c>
      <c r="D90" s="2"/>
      <c r="E90" s="2">
        <f>8.54%/365</f>
        <v>2.3397260273972601E-4</v>
      </c>
      <c r="F90" s="2"/>
      <c r="G90" s="14"/>
    </row>
    <row r="91" spans="2:7" x14ac:dyDescent="0.2">
      <c r="B91" s="15"/>
      <c r="C91" s="2">
        <f>+C90+1</f>
        <v>2</v>
      </c>
      <c r="D91" s="2"/>
      <c r="E91" s="2">
        <f t="shared" ref="E91:E92" si="31">8.54%/365</f>
        <v>2.3397260273972601E-4</v>
      </c>
      <c r="F91" s="2"/>
      <c r="G91" s="14"/>
    </row>
    <row r="92" spans="2:7" x14ac:dyDescent="0.2">
      <c r="B92" s="15"/>
      <c r="C92" s="2">
        <f t="shared" ref="C92:C112" si="32">+C91+1</f>
        <v>3</v>
      </c>
      <c r="D92" s="2"/>
      <c r="E92" s="2">
        <f t="shared" si="31"/>
        <v>2.3397260273972601E-4</v>
      </c>
      <c r="F92" s="2"/>
      <c r="G92" s="14"/>
    </row>
    <row r="93" spans="2:7" x14ac:dyDescent="0.2">
      <c r="B93" s="13"/>
      <c r="C93" s="2">
        <f t="shared" si="32"/>
        <v>4</v>
      </c>
      <c r="D93" s="3"/>
      <c r="E93" s="2">
        <f>8.11%/365</f>
        <v>2.2219178082191778E-4</v>
      </c>
      <c r="F93" s="2"/>
      <c r="G93" s="14"/>
    </row>
    <row r="94" spans="2:7" x14ac:dyDescent="0.2">
      <c r="B94" s="15"/>
      <c r="C94" s="2">
        <f t="shared" si="32"/>
        <v>5</v>
      </c>
      <c r="D94" s="3"/>
      <c r="E94" s="2">
        <f t="shared" ref="E94:E95" si="33">8.11%/365</f>
        <v>2.2219178082191778E-4</v>
      </c>
      <c r="F94" s="4"/>
      <c r="G94" s="16"/>
    </row>
    <row r="95" spans="2:7" x14ac:dyDescent="0.2">
      <c r="B95" s="15"/>
      <c r="C95" s="2">
        <f t="shared" si="32"/>
        <v>6</v>
      </c>
      <c r="D95" s="3"/>
      <c r="E95" s="2">
        <f t="shared" si="33"/>
        <v>2.2219178082191778E-4</v>
      </c>
      <c r="F95" s="4"/>
      <c r="G95" s="16"/>
    </row>
    <row r="96" spans="2:7" x14ac:dyDescent="0.2">
      <c r="B96" s="15"/>
      <c r="C96" s="2">
        <f t="shared" si="32"/>
        <v>7</v>
      </c>
      <c r="D96" s="3">
        <v>88533.32</v>
      </c>
      <c r="E96" s="2">
        <f>7.89%/365</f>
        <v>2.1616438356164382E-4</v>
      </c>
      <c r="F96" s="4">
        <v>0</v>
      </c>
      <c r="G96" s="16">
        <f t="shared" ref="G96:G98" si="34">+E96*F96*D96</f>
        <v>0</v>
      </c>
    </row>
    <row r="97" spans="2:7" x14ac:dyDescent="0.2">
      <c r="B97" s="15"/>
      <c r="C97" s="2">
        <f t="shared" si="32"/>
        <v>8</v>
      </c>
      <c r="D97" s="3">
        <f t="shared" ref="D97:D112" si="35">+D96</f>
        <v>88533.32</v>
      </c>
      <c r="E97" s="2">
        <f>7.89%/365</f>
        <v>2.1616438356164382E-4</v>
      </c>
      <c r="F97" s="4">
        <v>0</v>
      </c>
      <c r="G97" s="16">
        <f t="shared" si="34"/>
        <v>0</v>
      </c>
    </row>
    <row r="98" spans="2:7" x14ac:dyDescent="0.2">
      <c r="B98" s="15"/>
      <c r="C98" s="2">
        <f t="shared" si="32"/>
        <v>9</v>
      </c>
      <c r="D98" s="3">
        <f t="shared" si="35"/>
        <v>88533.32</v>
      </c>
      <c r="E98" s="2">
        <f t="shared" ref="E98:E101" si="36">7.89%/365</f>
        <v>2.1616438356164382E-4</v>
      </c>
      <c r="F98" s="4">
        <v>0</v>
      </c>
      <c r="G98" s="16">
        <f t="shared" si="34"/>
        <v>0</v>
      </c>
    </row>
    <row r="99" spans="2:7" x14ac:dyDescent="0.2">
      <c r="B99" s="15"/>
      <c r="C99" s="2">
        <f t="shared" si="32"/>
        <v>10</v>
      </c>
      <c r="D99" s="3">
        <f t="shared" si="35"/>
        <v>88533.32</v>
      </c>
      <c r="E99" s="2">
        <f>7.89%/365</f>
        <v>2.1616438356164382E-4</v>
      </c>
      <c r="F99" s="2">
        <v>13</v>
      </c>
      <c r="G99" s="17">
        <f t="shared" ref="G99:G105" si="37">+E99*F99*D99</f>
        <v>248.79075705205477</v>
      </c>
    </row>
    <row r="100" spans="2:7" x14ac:dyDescent="0.2">
      <c r="B100" s="15"/>
      <c r="C100" s="2">
        <f t="shared" si="32"/>
        <v>11</v>
      </c>
      <c r="D100" s="3">
        <f t="shared" si="35"/>
        <v>88533.32</v>
      </c>
      <c r="E100" s="2">
        <f>7.89%/365</f>
        <v>2.1616438356164382E-4</v>
      </c>
      <c r="F100" s="2">
        <v>30</v>
      </c>
      <c r="G100" s="17">
        <f t="shared" si="37"/>
        <v>574.13251627397256</v>
      </c>
    </row>
    <row r="101" spans="2:7" x14ac:dyDescent="0.2">
      <c r="B101" s="18"/>
      <c r="C101" s="5">
        <f t="shared" si="32"/>
        <v>12</v>
      </c>
      <c r="D101" s="6">
        <f t="shared" si="35"/>
        <v>88533.32</v>
      </c>
      <c r="E101" s="5">
        <f t="shared" si="36"/>
        <v>2.1616438356164382E-4</v>
      </c>
      <c r="F101" s="5">
        <v>31</v>
      </c>
      <c r="G101" s="19">
        <f t="shared" si="37"/>
        <v>593.27026681643838</v>
      </c>
    </row>
    <row r="102" spans="2:7" x14ac:dyDescent="0.2">
      <c r="B102" s="13">
        <v>2021</v>
      </c>
      <c r="C102" s="2">
        <v>1</v>
      </c>
      <c r="D102" s="3">
        <f t="shared" si="35"/>
        <v>88533.32</v>
      </c>
      <c r="E102" s="2">
        <f>7.75%/365</f>
        <v>2.1232876712328768E-4</v>
      </c>
      <c r="F102" s="2">
        <v>31</v>
      </c>
      <c r="G102" s="17">
        <f t="shared" si="37"/>
        <v>582.7432912328768</v>
      </c>
    </row>
    <row r="103" spans="2:7" x14ac:dyDescent="0.2">
      <c r="B103" s="15"/>
      <c r="C103" s="2">
        <f>+C102+1</f>
        <v>2</v>
      </c>
      <c r="D103" s="3">
        <f t="shared" si="35"/>
        <v>88533.32</v>
      </c>
      <c r="E103" s="2">
        <f t="shared" ref="E103:E107" si="38">7.75%/365</f>
        <v>2.1232876712328768E-4</v>
      </c>
      <c r="F103" s="2">
        <v>28</v>
      </c>
      <c r="G103" s="17">
        <f t="shared" si="37"/>
        <v>526.34877917808228</v>
      </c>
    </row>
    <row r="104" spans="2:7" x14ac:dyDescent="0.2">
      <c r="B104" s="15"/>
      <c r="C104" s="2">
        <f t="shared" si="32"/>
        <v>3</v>
      </c>
      <c r="D104" s="3">
        <f t="shared" si="35"/>
        <v>88533.32</v>
      </c>
      <c r="E104" s="2">
        <f t="shared" si="38"/>
        <v>2.1232876712328768E-4</v>
      </c>
      <c r="F104" s="2">
        <v>31</v>
      </c>
      <c r="G104" s="17">
        <f t="shared" si="37"/>
        <v>582.7432912328768</v>
      </c>
    </row>
    <row r="105" spans="2:7" x14ac:dyDescent="0.2">
      <c r="B105" s="15"/>
      <c r="C105" s="2">
        <f t="shared" si="32"/>
        <v>4</v>
      </c>
      <c r="D105" s="3">
        <f t="shared" si="35"/>
        <v>88533.32</v>
      </c>
      <c r="E105" s="2">
        <f t="shared" si="38"/>
        <v>2.1232876712328768E-4</v>
      </c>
      <c r="F105" s="2">
        <v>30</v>
      </c>
      <c r="G105" s="17">
        <f t="shared" si="37"/>
        <v>563.94512054794529</v>
      </c>
    </row>
    <row r="106" spans="2:7" x14ac:dyDescent="0.2">
      <c r="B106" s="15"/>
      <c r="C106" s="2">
        <f t="shared" si="32"/>
        <v>5</v>
      </c>
      <c r="D106" s="3">
        <f t="shared" si="35"/>
        <v>88533.32</v>
      </c>
      <c r="E106" s="2">
        <f t="shared" si="38"/>
        <v>2.1232876712328768E-4</v>
      </c>
      <c r="F106" s="2">
        <v>31</v>
      </c>
      <c r="G106" s="17">
        <f t="shared" ref="G106:G112" si="39">+E106*F106*D106</f>
        <v>582.7432912328768</v>
      </c>
    </row>
    <row r="107" spans="2:7" x14ac:dyDescent="0.2">
      <c r="B107" s="15"/>
      <c r="C107" s="2">
        <f t="shared" si="32"/>
        <v>6</v>
      </c>
      <c r="D107" s="3">
        <f t="shared" si="35"/>
        <v>88533.32</v>
      </c>
      <c r="E107" s="2">
        <f t="shared" si="38"/>
        <v>2.1232876712328768E-4</v>
      </c>
      <c r="F107" s="2">
        <v>30</v>
      </c>
      <c r="G107" s="17">
        <f t="shared" si="39"/>
        <v>563.94512054794529</v>
      </c>
    </row>
    <row r="108" spans="2:7" x14ac:dyDescent="0.2">
      <c r="B108" s="15"/>
      <c r="C108" s="2">
        <f t="shared" si="32"/>
        <v>7</v>
      </c>
      <c r="D108" s="3">
        <f t="shared" si="35"/>
        <v>88533.32</v>
      </c>
      <c r="E108" s="2">
        <f>7.61%/365</f>
        <v>2.0849315068493152E-4</v>
      </c>
      <c r="F108" s="2">
        <v>31</v>
      </c>
      <c r="G108" s="17">
        <f t="shared" si="39"/>
        <v>572.21631564931522</v>
      </c>
    </row>
    <row r="109" spans="2:7" x14ac:dyDescent="0.2">
      <c r="B109" s="15"/>
      <c r="C109" s="2">
        <f t="shared" si="32"/>
        <v>8</v>
      </c>
      <c r="D109" s="3">
        <f t="shared" si="35"/>
        <v>88533.32</v>
      </c>
      <c r="E109" s="2">
        <f>7.61%/365</f>
        <v>2.0849315068493152E-4</v>
      </c>
      <c r="F109" s="2">
        <v>31</v>
      </c>
      <c r="G109" s="17">
        <f t="shared" si="39"/>
        <v>572.21631564931522</v>
      </c>
    </row>
    <row r="110" spans="2:7" x14ac:dyDescent="0.2">
      <c r="B110" s="15"/>
      <c r="C110" s="2">
        <f t="shared" si="32"/>
        <v>9</v>
      </c>
      <c r="D110" s="3">
        <f t="shared" si="35"/>
        <v>88533.32</v>
      </c>
      <c r="E110" s="2">
        <f t="shared" ref="E110:E112" si="40">7.61%/365</f>
        <v>2.0849315068493152E-4</v>
      </c>
      <c r="F110" s="2">
        <v>30</v>
      </c>
      <c r="G110" s="17">
        <f t="shared" si="39"/>
        <v>553.7577248219178</v>
      </c>
    </row>
    <row r="111" spans="2:7" x14ac:dyDescent="0.2">
      <c r="B111" s="15"/>
      <c r="C111" s="2">
        <f t="shared" si="32"/>
        <v>10</v>
      </c>
      <c r="D111" s="3">
        <f t="shared" si="35"/>
        <v>88533.32</v>
      </c>
      <c r="E111" s="2">
        <f t="shared" si="40"/>
        <v>2.0849315068493152E-4</v>
      </c>
      <c r="F111" s="2">
        <v>31</v>
      </c>
      <c r="G111" s="17">
        <f t="shared" si="39"/>
        <v>572.21631564931522</v>
      </c>
    </row>
    <row r="112" spans="2:7" x14ac:dyDescent="0.2">
      <c r="B112" s="18"/>
      <c r="C112" s="5">
        <f t="shared" si="32"/>
        <v>11</v>
      </c>
      <c r="D112" s="3">
        <f t="shared" si="35"/>
        <v>88533.32</v>
      </c>
      <c r="E112" s="5">
        <f t="shared" si="40"/>
        <v>2.0849315068493152E-4</v>
      </c>
      <c r="F112" s="5">
        <v>2</v>
      </c>
      <c r="G112" s="19">
        <f t="shared" si="39"/>
        <v>36.917181654794526</v>
      </c>
    </row>
    <row r="113" spans="2:7" x14ac:dyDescent="0.2">
      <c r="B113" s="20" t="s">
        <v>0</v>
      </c>
      <c r="C113" s="21"/>
      <c r="D113" s="22"/>
      <c r="E113" s="21"/>
      <c r="F113" s="21"/>
      <c r="G113" s="23">
        <f>SUM(G96:G112)</f>
        <v>7125.9862875397266</v>
      </c>
    </row>
    <row r="116" spans="2:7" x14ac:dyDescent="0.2">
      <c r="B116" s="9" t="s">
        <v>4</v>
      </c>
    </row>
    <row r="117" spans="2:7" ht="24" x14ac:dyDescent="0.2">
      <c r="B117" s="10" t="s">
        <v>20</v>
      </c>
      <c r="C117" s="11" t="s">
        <v>21</v>
      </c>
      <c r="D117" s="11" t="s">
        <v>15</v>
      </c>
      <c r="E117" s="11" t="s">
        <v>16</v>
      </c>
      <c r="F117" s="11" t="s">
        <v>17</v>
      </c>
      <c r="G117" s="12" t="s">
        <v>18</v>
      </c>
    </row>
    <row r="118" spans="2:7" x14ac:dyDescent="0.2">
      <c r="B118" s="13">
        <v>2020</v>
      </c>
      <c r="C118" s="2">
        <v>1</v>
      </c>
      <c r="D118" s="2"/>
      <c r="E118" s="2">
        <f>8.54%/365</f>
        <v>2.3397260273972601E-4</v>
      </c>
      <c r="F118" s="2"/>
      <c r="G118" s="14"/>
    </row>
    <row r="119" spans="2:7" x14ac:dyDescent="0.2">
      <c r="B119" s="15"/>
      <c r="C119" s="2">
        <f>+C118+1</f>
        <v>2</v>
      </c>
      <c r="D119" s="2"/>
      <c r="E119" s="2">
        <f t="shared" ref="E119:E120" si="41">8.54%/365</f>
        <v>2.3397260273972601E-4</v>
      </c>
      <c r="F119" s="2"/>
      <c r="G119" s="14"/>
    </row>
    <row r="120" spans="2:7" x14ac:dyDescent="0.2">
      <c r="B120" s="15"/>
      <c r="C120" s="2">
        <f t="shared" ref="C120:C140" si="42">+C119+1</f>
        <v>3</v>
      </c>
      <c r="D120" s="2"/>
      <c r="E120" s="2">
        <f t="shared" si="41"/>
        <v>2.3397260273972601E-4</v>
      </c>
      <c r="F120" s="2"/>
      <c r="G120" s="14"/>
    </row>
    <row r="121" spans="2:7" x14ac:dyDescent="0.2">
      <c r="B121" s="13"/>
      <c r="C121" s="2">
        <f t="shared" si="42"/>
        <v>4</v>
      </c>
      <c r="D121" s="3"/>
      <c r="E121" s="2">
        <f>8.11%/365</f>
        <v>2.2219178082191778E-4</v>
      </c>
      <c r="F121" s="2"/>
      <c r="G121" s="14"/>
    </row>
    <row r="122" spans="2:7" x14ac:dyDescent="0.2">
      <c r="B122" s="15"/>
      <c r="C122" s="2">
        <f t="shared" si="42"/>
        <v>5</v>
      </c>
      <c r="D122" s="3"/>
      <c r="E122" s="2">
        <f t="shared" ref="E122:E123" si="43">8.11%/365</f>
        <v>2.2219178082191778E-4</v>
      </c>
      <c r="F122" s="4"/>
      <c r="G122" s="16"/>
    </row>
    <row r="123" spans="2:7" x14ac:dyDescent="0.2">
      <c r="B123" s="15"/>
      <c r="C123" s="2">
        <f t="shared" si="42"/>
        <v>6</v>
      </c>
      <c r="D123" s="3"/>
      <c r="E123" s="2">
        <f t="shared" si="43"/>
        <v>2.2219178082191778E-4</v>
      </c>
      <c r="F123" s="4"/>
      <c r="G123" s="16"/>
    </row>
    <row r="124" spans="2:7" x14ac:dyDescent="0.2">
      <c r="B124" s="15"/>
      <c r="C124" s="2">
        <f t="shared" si="42"/>
        <v>7</v>
      </c>
      <c r="D124" s="3">
        <v>305461.95</v>
      </c>
      <c r="E124" s="2">
        <f>7.89%/365</f>
        <v>2.1616438356164382E-4</v>
      </c>
      <c r="F124" s="4">
        <v>0</v>
      </c>
      <c r="G124" s="16">
        <f t="shared" ref="G124:G126" si="44">+E124*F124*D124</f>
        <v>0</v>
      </c>
    </row>
    <row r="125" spans="2:7" x14ac:dyDescent="0.2">
      <c r="B125" s="15"/>
      <c r="C125" s="2">
        <f t="shared" si="42"/>
        <v>8</v>
      </c>
      <c r="D125" s="3">
        <f t="shared" ref="D125:D140" si="45">+D124</f>
        <v>305461.95</v>
      </c>
      <c r="E125" s="2">
        <f>7.89%/365</f>
        <v>2.1616438356164382E-4</v>
      </c>
      <c r="F125" s="4">
        <v>0</v>
      </c>
      <c r="G125" s="16">
        <f t="shared" si="44"/>
        <v>0</v>
      </c>
    </row>
    <row r="126" spans="2:7" x14ac:dyDescent="0.2">
      <c r="B126" s="15"/>
      <c r="C126" s="2">
        <f t="shared" si="42"/>
        <v>9</v>
      </c>
      <c r="D126" s="3">
        <f t="shared" si="45"/>
        <v>305461.95</v>
      </c>
      <c r="E126" s="2">
        <f t="shared" ref="E126:E129" si="46">7.89%/365</f>
        <v>2.1616438356164382E-4</v>
      </c>
      <c r="F126" s="4">
        <v>0</v>
      </c>
      <c r="G126" s="16">
        <f t="shared" si="44"/>
        <v>0</v>
      </c>
    </row>
    <row r="127" spans="2:7" x14ac:dyDescent="0.2">
      <c r="B127" s="15"/>
      <c r="C127" s="2">
        <f t="shared" si="42"/>
        <v>10</v>
      </c>
      <c r="D127" s="3">
        <f t="shared" si="45"/>
        <v>305461.95</v>
      </c>
      <c r="E127" s="2">
        <f>7.89%/365</f>
        <v>2.1616438356164382E-4</v>
      </c>
      <c r="F127" s="2">
        <v>13</v>
      </c>
      <c r="G127" s="17">
        <f t="shared" ref="G127:G133" si="47">+E127*F127*D127</f>
        <v>858.38992360273971</v>
      </c>
    </row>
    <row r="128" spans="2:7" x14ac:dyDescent="0.2">
      <c r="B128" s="15"/>
      <c r="C128" s="2">
        <f t="shared" si="42"/>
        <v>11</v>
      </c>
      <c r="D128" s="3">
        <f t="shared" si="45"/>
        <v>305461.95</v>
      </c>
      <c r="E128" s="2">
        <f>7.89%/365</f>
        <v>2.1616438356164382E-4</v>
      </c>
      <c r="F128" s="2">
        <v>30</v>
      </c>
      <c r="G128" s="17">
        <f t="shared" si="47"/>
        <v>1980.8998236986299</v>
      </c>
    </row>
    <row r="129" spans="2:7" x14ac:dyDescent="0.2">
      <c r="B129" s="18"/>
      <c r="C129" s="5">
        <f t="shared" si="42"/>
        <v>12</v>
      </c>
      <c r="D129" s="6">
        <f t="shared" si="45"/>
        <v>305461.95</v>
      </c>
      <c r="E129" s="5">
        <f t="shared" si="46"/>
        <v>2.1616438356164382E-4</v>
      </c>
      <c r="F129" s="5">
        <v>31</v>
      </c>
      <c r="G129" s="19">
        <f t="shared" si="47"/>
        <v>2046.9298178219176</v>
      </c>
    </row>
    <row r="130" spans="2:7" x14ac:dyDescent="0.2">
      <c r="B130" s="13">
        <v>2021</v>
      </c>
      <c r="C130" s="2">
        <v>1</v>
      </c>
      <c r="D130" s="3">
        <f t="shared" si="45"/>
        <v>305461.95</v>
      </c>
      <c r="E130" s="2">
        <f>7.75%/365</f>
        <v>2.1232876712328768E-4</v>
      </c>
      <c r="F130" s="2">
        <v>31</v>
      </c>
      <c r="G130" s="17">
        <f t="shared" si="47"/>
        <v>2010.6091366438357</v>
      </c>
    </row>
    <row r="131" spans="2:7" x14ac:dyDescent="0.2">
      <c r="B131" s="15"/>
      <c r="C131" s="2">
        <f>+C130+1</f>
        <v>2</v>
      </c>
      <c r="D131" s="3">
        <f t="shared" si="45"/>
        <v>305461.95</v>
      </c>
      <c r="E131" s="2">
        <f t="shared" ref="E131:E135" si="48">7.75%/365</f>
        <v>2.1232876712328768E-4</v>
      </c>
      <c r="F131" s="2">
        <v>28</v>
      </c>
      <c r="G131" s="17">
        <f t="shared" si="47"/>
        <v>1816.0340589041095</v>
      </c>
    </row>
    <row r="132" spans="2:7" x14ac:dyDescent="0.2">
      <c r="B132" s="15"/>
      <c r="C132" s="2">
        <f t="shared" si="42"/>
        <v>3</v>
      </c>
      <c r="D132" s="3">
        <f t="shared" si="45"/>
        <v>305461.95</v>
      </c>
      <c r="E132" s="2">
        <f t="shared" si="48"/>
        <v>2.1232876712328768E-4</v>
      </c>
      <c r="F132" s="2">
        <v>31</v>
      </c>
      <c r="G132" s="17">
        <f t="shared" si="47"/>
        <v>2010.6091366438357</v>
      </c>
    </row>
    <row r="133" spans="2:7" x14ac:dyDescent="0.2">
      <c r="B133" s="15"/>
      <c r="C133" s="2">
        <f t="shared" si="42"/>
        <v>4</v>
      </c>
      <c r="D133" s="3">
        <f t="shared" si="45"/>
        <v>305461.95</v>
      </c>
      <c r="E133" s="2">
        <f t="shared" si="48"/>
        <v>2.1232876712328768E-4</v>
      </c>
      <c r="F133" s="2">
        <v>30</v>
      </c>
      <c r="G133" s="17">
        <f t="shared" si="47"/>
        <v>1945.7507773972604</v>
      </c>
    </row>
    <row r="134" spans="2:7" x14ac:dyDescent="0.2">
      <c r="B134" s="15"/>
      <c r="C134" s="2">
        <f t="shared" si="42"/>
        <v>5</v>
      </c>
      <c r="D134" s="3">
        <f t="shared" si="45"/>
        <v>305461.95</v>
      </c>
      <c r="E134" s="2">
        <f t="shared" si="48"/>
        <v>2.1232876712328768E-4</v>
      </c>
      <c r="F134" s="2">
        <v>31</v>
      </c>
      <c r="G134" s="17">
        <f t="shared" ref="G134:G140" si="49">+E134*F134*D134</f>
        <v>2010.6091366438357</v>
      </c>
    </row>
    <row r="135" spans="2:7" x14ac:dyDescent="0.2">
      <c r="B135" s="15"/>
      <c r="C135" s="2">
        <f t="shared" si="42"/>
        <v>6</v>
      </c>
      <c r="D135" s="3">
        <f t="shared" si="45"/>
        <v>305461.95</v>
      </c>
      <c r="E135" s="2">
        <f t="shared" si="48"/>
        <v>2.1232876712328768E-4</v>
      </c>
      <c r="F135" s="2">
        <v>30</v>
      </c>
      <c r="G135" s="17">
        <f t="shared" si="49"/>
        <v>1945.7507773972604</v>
      </c>
    </row>
    <row r="136" spans="2:7" x14ac:dyDescent="0.2">
      <c r="B136" s="15"/>
      <c r="C136" s="2">
        <f t="shared" si="42"/>
        <v>7</v>
      </c>
      <c r="D136" s="3">
        <f t="shared" si="45"/>
        <v>305461.95</v>
      </c>
      <c r="E136" s="2">
        <f>7.61%/365</f>
        <v>2.0849315068493152E-4</v>
      </c>
      <c r="F136" s="2">
        <v>31</v>
      </c>
      <c r="G136" s="17">
        <f t="shared" si="49"/>
        <v>1974.2884554657537</v>
      </c>
    </row>
    <row r="137" spans="2:7" x14ac:dyDescent="0.2">
      <c r="B137" s="15"/>
      <c r="C137" s="2">
        <f t="shared" si="42"/>
        <v>8</v>
      </c>
      <c r="D137" s="3">
        <f t="shared" si="45"/>
        <v>305461.95</v>
      </c>
      <c r="E137" s="2">
        <f>7.61%/365</f>
        <v>2.0849315068493152E-4</v>
      </c>
      <c r="F137" s="2">
        <v>31</v>
      </c>
      <c r="G137" s="17">
        <f t="shared" si="49"/>
        <v>1974.2884554657537</v>
      </c>
    </row>
    <row r="138" spans="2:7" x14ac:dyDescent="0.2">
      <c r="B138" s="15"/>
      <c r="C138" s="2">
        <f t="shared" si="42"/>
        <v>9</v>
      </c>
      <c r="D138" s="3">
        <f t="shared" si="45"/>
        <v>305461.95</v>
      </c>
      <c r="E138" s="2">
        <f t="shared" ref="E138:E140" si="50">7.61%/365</f>
        <v>2.0849315068493152E-4</v>
      </c>
      <c r="F138" s="2">
        <v>30</v>
      </c>
      <c r="G138" s="17">
        <f t="shared" si="49"/>
        <v>1910.6017310958905</v>
      </c>
    </row>
    <row r="139" spans="2:7" x14ac:dyDescent="0.2">
      <c r="B139" s="15"/>
      <c r="C139" s="2">
        <f t="shared" si="42"/>
        <v>10</v>
      </c>
      <c r="D139" s="3">
        <f t="shared" si="45"/>
        <v>305461.95</v>
      </c>
      <c r="E139" s="2">
        <f t="shared" si="50"/>
        <v>2.0849315068493152E-4</v>
      </c>
      <c r="F139" s="2">
        <v>31</v>
      </c>
      <c r="G139" s="17">
        <f t="shared" si="49"/>
        <v>1974.2884554657537</v>
      </c>
    </row>
    <row r="140" spans="2:7" x14ac:dyDescent="0.2">
      <c r="B140" s="18"/>
      <c r="C140" s="5">
        <f t="shared" si="42"/>
        <v>11</v>
      </c>
      <c r="D140" s="3">
        <f t="shared" si="45"/>
        <v>305461.95</v>
      </c>
      <c r="E140" s="5">
        <f t="shared" si="50"/>
        <v>2.0849315068493152E-4</v>
      </c>
      <c r="F140" s="5">
        <v>2</v>
      </c>
      <c r="G140" s="19">
        <f t="shared" si="49"/>
        <v>127.37344873972604</v>
      </c>
    </row>
    <row r="141" spans="2:7" x14ac:dyDescent="0.2">
      <c r="B141" s="20" t="s">
        <v>0</v>
      </c>
      <c r="C141" s="21"/>
      <c r="D141" s="22"/>
      <c r="E141" s="21"/>
      <c r="F141" s="21"/>
      <c r="G141" s="23">
        <f>SUM(G124:G140)</f>
        <v>24586.423134986304</v>
      </c>
    </row>
    <row r="144" spans="2:7" x14ac:dyDescent="0.2">
      <c r="B144" s="9" t="s">
        <v>5</v>
      </c>
    </row>
    <row r="145" spans="2:7" ht="24" x14ac:dyDescent="0.2">
      <c r="B145" s="10" t="s">
        <v>20</v>
      </c>
      <c r="C145" s="11" t="s">
        <v>21</v>
      </c>
      <c r="D145" s="11" t="s">
        <v>15</v>
      </c>
      <c r="E145" s="11" t="s">
        <v>16</v>
      </c>
      <c r="F145" s="11" t="s">
        <v>17</v>
      </c>
      <c r="G145" s="12" t="s">
        <v>18</v>
      </c>
    </row>
    <row r="146" spans="2:7" x14ac:dyDescent="0.2">
      <c r="B146" s="13">
        <v>2020</v>
      </c>
      <c r="C146" s="2">
        <v>1</v>
      </c>
      <c r="D146" s="2"/>
      <c r="E146" s="2">
        <f>8.54%/365</f>
        <v>2.3397260273972601E-4</v>
      </c>
      <c r="F146" s="2"/>
      <c r="G146" s="14"/>
    </row>
    <row r="147" spans="2:7" x14ac:dyDescent="0.2">
      <c r="B147" s="15"/>
      <c r="C147" s="2">
        <f>+C146+1</f>
        <v>2</v>
      </c>
      <c r="D147" s="2"/>
      <c r="E147" s="2">
        <f t="shared" ref="E147:E148" si="51">8.54%/365</f>
        <v>2.3397260273972601E-4</v>
      </c>
      <c r="F147" s="2"/>
      <c r="G147" s="14"/>
    </row>
    <row r="148" spans="2:7" x14ac:dyDescent="0.2">
      <c r="B148" s="15"/>
      <c r="C148" s="2">
        <f t="shared" ref="C148:C168" si="52">+C147+1</f>
        <v>3</v>
      </c>
      <c r="D148" s="2"/>
      <c r="E148" s="2">
        <f t="shared" si="51"/>
        <v>2.3397260273972601E-4</v>
      </c>
      <c r="F148" s="2"/>
      <c r="G148" s="14"/>
    </row>
    <row r="149" spans="2:7" x14ac:dyDescent="0.2">
      <c r="B149" s="13"/>
      <c r="C149" s="2">
        <f t="shared" si="52"/>
        <v>4</v>
      </c>
      <c r="D149" s="3"/>
      <c r="E149" s="2">
        <f>8.11%/365</f>
        <v>2.2219178082191778E-4</v>
      </c>
      <c r="F149" s="2"/>
      <c r="G149" s="14"/>
    </row>
    <row r="150" spans="2:7" x14ac:dyDescent="0.2">
      <c r="B150" s="15"/>
      <c r="C150" s="2">
        <f t="shared" si="52"/>
        <v>5</v>
      </c>
      <c r="D150" s="3"/>
      <c r="E150" s="2">
        <f t="shared" ref="E150:E151" si="53">8.11%/365</f>
        <v>2.2219178082191778E-4</v>
      </c>
      <c r="F150" s="4"/>
      <c r="G150" s="16"/>
    </row>
    <row r="151" spans="2:7" x14ac:dyDescent="0.2">
      <c r="B151" s="15"/>
      <c r="C151" s="2">
        <f t="shared" si="52"/>
        <v>6</v>
      </c>
      <c r="D151" s="3"/>
      <c r="E151" s="2">
        <f t="shared" si="53"/>
        <v>2.2219178082191778E-4</v>
      </c>
      <c r="F151" s="4"/>
      <c r="G151" s="16"/>
    </row>
    <row r="152" spans="2:7" x14ac:dyDescent="0.2">
      <c r="B152" s="15"/>
      <c r="C152" s="2">
        <f t="shared" si="52"/>
        <v>7</v>
      </c>
      <c r="D152" s="3"/>
      <c r="E152" s="2">
        <f>7.89%/365</f>
        <v>2.1616438356164382E-4</v>
      </c>
      <c r="F152" s="4"/>
      <c r="G152" s="16"/>
    </row>
    <row r="153" spans="2:7" x14ac:dyDescent="0.2">
      <c r="B153" s="15"/>
      <c r="C153" s="2">
        <f t="shared" si="52"/>
        <v>8</v>
      </c>
      <c r="D153" s="3">
        <v>320813.17</v>
      </c>
      <c r="E153" s="2">
        <f>7.89%/365</f>
        <v>2.1616438356164382E-4</v>
      </c>
      <c r="F153" s="4">
        <v>0</v>
      </c>
      <c r="G153" s="16">
        <f t="shared" ref="G153:G154" si="54">+E153*F153*D153</f>
        <v>0</v>
      </c>
    </row>
    <row r="154" spans="2:7" x14ac:dyDescent="0.2">
      <c r="B154" s="15"/>
      <c r="C154" s="2">
        <f t="shared" si="52"/>
        <v>9</v>
      </c>
      <c r="D154" s="3">
        <f t="shared" ref="D154:D168" si="55">+D153</f>
        <v>320813.17</v>
      </c>
      <c r="E154" s="2">
        <f t="shared" ref="E154:E157" si="56">7.89%/365</f>
        <v>2.1616438356164382E-4</v>
      </c>
      <c r="F154" s="4">
        <v>0</v>
      </c>
      <c r="G154" s="16">
        <f t="shared" si="54"/>
        <v>0</v>
      </c>
    </row>
    <row r="155" spans="2:7" x14ac:dyDescent="0.2">
      <c r="B155" s="15"/>
      <c r="C155" s="2">
        <f t="shared" si="52"/>
        <v>10</v>
      </c>
      <c r="D155" s="3">
        <f t="shared" si="55"/>
        <v>320813.17</v>
      </c>
      <c r="E155" s="2">
        <f>7.89%/365</f>
        <v>2.1616438356164382E-4</v>
      </c>
      <c r="F155" s="2">
        <v>13</v>
      </c>
      <c r="G155" s="17">
        <f t="shared" ref="G155:G161" si="57">+E155*F155*D155</f>
        <v>901.5289547095889</v>
      </c>
    </row>
    <row r="156" spans="2:7" x14ac:dyDescent="0.2">
      <c r="B156" s="15"/>
      <c r="C156" s="2">
        <f t="shared" si="52"/>
        <v>11</v>
      </c>
      <c r="D156" s="3">
        <f t="shared" si="55"/>
        <v>320813.17</v>
      </c>
      <c r="E156" s="2">
        <f>7.89%/365</f>
        <v>2.1616438356164382E-4</v>
      </c>
      <c r="F156" s="2">
        <v>30</v>
      </c>
      <c r="G156" s="17">
        <f t="shared" si="57"/>
        <v>2080.4514339452053</v>
      </c>
    </row>
    <row r="157" spans="2:7" x14ac:dyDescent="0.2">
      <c r="B157" s="18"/>
      <c r="C157" s="5">
        <f t="shared" si="52"/>
        <v>12</v>
      </c>
      <c r="D157" s="6">
        <f t="shared" si="55"/>
        <v>320813.17</v>
      </c>
      <c r="E157" s="5">
        <f t="shared" si="56"/>
        <v>2.1616438356164382E-4</v>
      </c>
      <c r="F157" s="5">
        <v>31</v>
      </c>
      <c r="G157" s="19">
        <f t="shared" si="57"/>
        <v>2149.7998150767121</v>
      </c>
    </row>
    <row r="158" spans="2:7" x14ac:dyDescent="0.2">
      <c r="B158" s="13">
        <v>2021</v>
      </c>
      <c r="C158" s="2">
        <v>1</v>
      </c>
      <c r="D158" s="3">
        <f t="shared" si="55"/>
        <v>320813.17</v>
      </c>
      <c r="E158" s="2">
        <f>7.75%/365</f>
        <v>2.1232876712328768E-4</v>
      </c>
      <c r="F158" s="2">
        <v>31</v>
      </c>
      <c r="G158" s="17">
        <f t="shared" si="57"/>
        <v>2111.6538107534248</v>
      </c>
    </row>
    <row r="159" spans="2:7" x14ac:dyDescent="0.2">
      <c r="B159" s="15"/>
      <c r="C159" s="2">
        <f>+C158+1</f>
        <v>2</v>
      </c>
      <c r="D159" s="3">
        <f t="shared" si="55"/>
        <v>320813.17</v>
      </c>
      <c r="E159" s="2">
        <f t="shared" ref="E159:E163" si="58">7.75%/365</f>
        <v>2.1232876712328768E-4</v>
      </c>
      <c r="F159" s="2">
        <v>28</v>
      </c>
      <c r="G159" s="17">
        <f t="shared" si="57"/>
        <v>1907.3002161643835</v>
      </c>
    </row>
    <row r="160" spans="2:7" x14ac:dyDescent="0.2">
      <c r="B160" s="15"/>
      <c r="C160" s="2">
        <f t="shared" si="52"/>
        <v>3</v>
      </c>
      <c r="D160" s="3">
        <f t="shared" si="55"/>
        <v>320813.17</v>
      </c>
      <c r="E160" s="2">
        <f t="shared" si="58"/>
        <v>2.1232876712328768E-4</v>
      </c>
      <c r="F160" s="2">
        <v>31</v>
      </c>
      <c r="G160" s="17">
        <f t="shared" si="57"/>
        <v>2111.6538107534248</v>
      </c>
    </row>
    <row r="161" spans="2:7" x14ac:dyDescent="0.2">
      <c r="B161" s="15"/>
      <c r="C161" s="2">
        <f t="shared" si="52"/>
        <v>4</v>
      </c>
      <c r="D161" s="3">
        <f t="shared" si="55"/>
        <v>320813.17</v>
      </c>
      <c r="E161" s="2">
        <f t="shared" si="58"/>
        <v>2.1232876712328768E-4</v>
      </c>
      <c r="F161" s="2">
        <v>30</v>
      </c>
      <c r="G161" s="17">
        <f t="shared" si="57"/>
        <v>2043.5359458904111</v>
      </c>
    </row>
    <row r="162" spans="2:7" x14ac:dyDescent="0.2">
      <c r="B162" s="15"/>
      <c r="C162" s="2">
        <f t="shared" si="52"/>
        <v>5</v>
      </c>
      <c r="D162" s="3">
        <f t="shared" si="55"/>
        <v>320813.17</v>
      </c>
      <c r="E162" s="2">
        <f t="shared" si="58"/>
        <v>2.1232876712328768E-4</v>
      </c>
      <c r="F162" s="2">
        <v>31</v>
      </c>
      <c r="G162" s="17">
        <f t="shared" ref="G162:G168" si="59">+E162*F162*D162</f>
        <v>2111.6538107534248</v>
      </c>
    </row>
    <row r="163" spans="2:7" x14ac:dyDescent="0.2">
      <c r="B163" s="15"/>
      <c r="C163" s="2">
        <f t="shared" si="52"/>
        <v>6</v>
      </c>
      <c r="D163" s="3">
        <f t="shared" si="55"/>
        <v>320813.17</v>
      </c>
      <c r="E163" s="2">
        <f t="shared" si="58"/>
        <v>2.1232876712328768E-4</v>
      </c>
      <c r="F163" s="2">
        <v>30</v>
      </c>
      <c r="G163" s="17">
        <f t="shared" si="59"/>
        <v>2043.5359458904111</v>
      </c>
    </row>
    <row r="164" spans="2:7" x14ac:dyDescent="0.2">
      <c r="B164" s="15"/>
      <c r="C164" s="2">
        <f t="shared" si="52"/>
        <v>7</v>
      </c>
      <c r="D164" s="3">
        <f t="shared" si="55"/>
        <v>320813.17</v>
      </c>
      <c r="E164" s="2">
        <f>7.61%/365</f>
        <v>2.0849315068493152E-4</v>
      </c>
      <c r="F164" s="2">
        <v>31</v>
      </c>
      <c r="G164" s="17">
        <f t="shared" si="59"/>
        <v>2073.507806430137</v>
      </c>
    </row>
    <row r="165" spans="2:7" x14ac:dyDescent="0.2">
      <c r="B165" s="15"/>
      <c r="C165" s="2">
        <f t="shared" si="52"/>
        <v>8</v>
      </c>
      <c r="D165" s="3">
        <f t="shared" si="55"/>
        <v>320813.17</v>
      </c>
      <c r="E165" s="2">
        <f>7.61%/365</f>
        <v>2.0849315068493152E-4</v>
      </c>
      <c r="F165" s="2">
        <v>31</v>
      </c>
      <c r="G165" s="17">
        <f t="shared" si="59"/>
        <v>2073.507806430137</v>
      </c>
    </row>
    <row r="166" spans="2:7" x14ac:dyDescent="0.2">
      <c r="B166" s="15"/>
      <c r="C166" s="2">
        <f t="shared" si="52"/>
        <v>9</v>
      </c>
      <c r="D166" s="3">
        <f t="shared" si="55"/>
        <v>320813.17</v>
      </c>
      <c r="E166" s="2">
        <f t="shared" ref="E166:E168" si="60">7.61%/365</f>
        <v>2.0849315068493152E-4</v>
      </c>
      <c r="F166" s="2">
        <v>30</v>
      </c>
      <c r="G166" s="17">
        <f t="shared" si="59"/>
        <v>2006.6204578356164</v>
      </c>
    </row>
    <row r="167" spans="2:7" x14ac:dyDescent="0.2">
      <c r="B167" s="15"/>
      <c r="C167" s="2">
        <f t="shared" si="52"/>
        <v>10</v>
      </c>
      <c r="D167" s="3">
        <f t="shared" si="55"/>
        <v>320813.17</v>
      </c>
      <c r="E167" s="2">
        <f t="shared" si="60"/>
        <v>2.0849315068493152E-4</v>
      </c>
      <c r="F167" s="2">
        <v>31</v>
      </c>
      <c r="G167" s="17">
        <f t="shared" si="59"/>
        <v>2073.507806430137</v>
      </c>
    </row>
    <row r="168" spans="2:7" x14ac:dyDescent="0.2">
      <c r="B168" s="18"/>
      <c r="C168" s="5">
        <f t="shared" si="52"/>
        <v>11</v>
      </c>
      <c r="D168" s="3">
        <f t="shared" si="55"/>
        <v>320813.17</v>
      </c>
      <c r="E168" s="5">
        <f t="shared" si="60"/>
        <v>2.0849315068493152E-4</v>
      </c>
      <c r="F168" s="5">
        <v>2</v>
      </c>
      <c r="G168" s="19">
        <f t="shared" si="59"/>
        <v>133.77469718904109</v>
      </c>
    </row>
    <row r="169" spans="2:7" x14ac:dyDescent="0.2">
      <c r="B169" s="20" t="s">
        <v>0</v>
      </c>
      <c r="C169" s="21"/>
      <c r="D169" s="22"/>
      <c r="E169" s="21"/>
      <c r="F169" s="21"/>
      <c r="G169" s="23">
        <f>SUM(G153:G168)</f>
        <v>25822.032318252059</v>
      </c>
    </row>
    <row r="172" spans="2:7" x14ac:dyDescent="0.2">
      <c r="B172" s="9" t="s">
        <v>6</v>
      </c>
    </row>
    <row r="173" spans="2:7" ht="24" x14ac:dyDescent="0.2">
      <c r="B173" s="10" t="s">
        <v>20</v>
      </c>
      <c r="C173" s="11" t="s">
        <v>21</v>
      </c>
      <c r="D173" s="11" t="s">
        <v>15</v>
      </c>
      <c r="E173" s="11" t="s">
        <v>16</v>
      </c>
      <c r="F173" s="11" t="s">
        <v>17</v>
      </c>
      <c r="G173" s="12" t="s">
        <v>18</v>
      </c>
    </row>
    <row r="174" spans="2:7" x14ac:dyDescent="0.2">
      <c r="B174" s="13">
        <v>2020</v>
      </c>
      <c r="C174" s="2">
        <v>1</v>
      </c>
      <c r="D174" s="2"/>
      <c r="E174" s="2">
        <f>8.54%/365</f>
        <v>2.3397260273972601E-4</v>
      </c>
      <c r="F174" s="2"/>
      <c r="G174" s="14"/>
    </row>
    <row r="175" spans="2:7" x14ac:dyDescent="0.2">
      <c r="B175" s="15"/>
      <c r="C175" s="2">
        <f>+C174+1</f>
        <v>2</v>
      </c>
      <c r="D175" s="2"/>
      <c r="E175" s="2">
        <f t="shared" ref="E175:E176" si="61">8.54%/365</f>
        <v>2.3397260273972601E-4</v>
      </c>
      <c r="F175" s="2"/>
      <c r="G175" s="14"/>
    </row>
    <row r="176" spans="2:7" x14ac:dyDescent="0.2">
      <c r="B176" s="15"/>
      <c r="C176" s="2">
        <f t="shared" ref="C176:C196" si="62">+C175+1</f>
        <v>3</v>
      </c>
      <c r="D176" s="2"/>
      <c r="E176" s="2">
        <f t="shared" si="61"/>
        <v>2.3397260273972601E-4</v>
      </c>
      <c r="F176" s="2"/>
      <c r="G176" s="14"/>
    </row>
    <row r="177" spans="2:7" x14ac:dyDescent="0.2">
      <c r="B177" s="13"/>
      <c r="C177" s="2">
        <f t="shared" si="62"/>
        <v>4</v>
      </c>
      <c r="D177" s="3"/>
      <c r="E177" s="2">
        <f>8.11%/365</f>
        <v>2.2219178082191778E-4</v>
      </c>
      <c r="F177" s="2"/>
      <c r="G177" s="14"/>
    </row>
    <row r="178" spans="2:7" x14ac:dyDescent="0.2">
      <c r="B178" s="15"/>
      <c r="C178" s="2">
        <f t="shared" si="62"/>
        <v>5</v>
      </c>
      <c r="D178" s="3"/>
      <c r="E178" s="2">
        <f t="shared" ref="E178:E179" si="63">8.11%/365</f>
        <v>2.2219178082191778E-4</v>
      </c>
      <c r="F178" s="4"/>
      <c r="G178" s="16"/>
    </row>
    <row r="179" spans="2:7" x14ac:dyDescent="0.2">
      <c r="B179" s="15"/>
      <c r="C179" s="2">
        <f t="shared" si="62"/>
        <v>6</v>
      </c>
      <c r="D179" s="3"/>
      <c r="E179" s="2">
        <f t="shared" si="63"/>
        <v>2.2219178082191778E-4</v>
      </c>
      <c r="F179" s="4"/>
      <c r="G179" s="16"/>
    </row>
    <row r="180" spans="2:7" x14ac:dyDescent="0.2">
      <c r="B180" s="15"/>
      <c r="C180" s="2">
        <f t="shared" si="62"/>
        <v>7</v>
      </c>
      <c r="D180" s="3"/>
      <c r="E180" s="2">
        <f>7.89%/365</f>
        <v>2.1616438356164382E-4</v>
      </c>
      <c r="F180" s="4"/>
      <c r="G180" s="16"/>
    </row>
    <row r="181" spans="2:7" x14ac:dyDescent="0.2">
      <c r="B181" s="15"/>
      <c r="C181" s="2">
        <f t="shared" si="62"/>
        <v>8</v>
      </c>
      <c r="D181" s="3"/>
      <c r="E181" s="2">
        <f>7.89%/365</f>
        <v>2.1616438356164382E-4</v>
      </c>
      <c r="F181" s="4"/>
      <c r="G181" s="16"/>
    </row>
    <row r="182" spans="2:7" x14ac:dyDescent="0.2">
      <c r="B182" s="15"/>
      <c r="C182" s="2">
        <f t="shared" si="62"/>
        <v>9</v>
      </c>
      <c r="D182" s="3">
        <v>352359.51</v>
      </c>
      <c r="E182" s="2">
        <f t="shared" ref="E182:E185" si="64">7.89%/365</f>
        <v>2.1616438356164382E-4</v>
      </c>
      <c r="F182" s="4">
        <v>0</v>
      </c>
      <c r="G182" s="16">
        <f t="shared" ref="G182" si="65">+E182*F182*D182</f>
        <v>0</v>
      </c>
    </row>
    <row r="183" spans="2:7" x14ac:dyDescent="0.2">
      <c r="B183" s="15"/>
      <c r="C183" s="2">
        <f t="shared" si="62"/>
        <v>10</v>
      </c>
      <c r="D183" s="3">
        <f t="shared" ref="D183:D196" si="66">+D182</f>
        <v>352359.51</v>
      </c>
      <c r="E183" s="2">
        <f>7.89%/365</f>
        <v>2.1616438356164382E-4</v>
      </c>
      <c r="F183" s="2">
        <v>13</v>
      </c>
      <c r="G183" s="17">
        <f t="shared" ref="G183:G189" si="67">+E183*F183*D183</f>
        <v>990.1784915260273</v>
      </c>
    </row>
    <row r="184" spans="2:7" x14ac:dyDescent="0.2">
      <c r="B184" s="15"/>
      <c r="C184" s="2">
        <f t="shared" si="62"/>
        <v>11</v>
      </c>
      <c r="D184" s="3">
        <f t="shared" si="66"/>
        <v>352359.51</v>
      </c>
      <c r="E184" s="2">
        <f>7.89%/365</f>
        <v>2.1616438356164382E-4</v>
      </c>
      <c r="F184" s="2">
        <v>30</v>
      </c>
      <c r="G184" s="17">
        <f t="shared" si="67"/>
        <v>2285.027288136986</v>
      </c>
    </row>
    <row r="185" spans="2:7" x14ac:dyDescent="0.2">
      <c r="B185" s="18"/>
      <c r="C185" s="5">
        <f t="shared" si="62"/>
        <v>12</v>
      </c>
      <c r="D185" s="6">
        <f t="shared" si="66"/>
        <v>352359.51</v>
      </c>
      <c r="E185" s="5">
        <f t="shared" si="64"/>
        <v>2.1616438356164382E-4</v>
      </c>
      <c r="F185" s="5">
        <v>31</v>
      </c>
      <c r="G185" s="19">
        <f t="shared" si="67"/>
        <v>2361.194864408219</v>
      </c>
    </row>
    <row r="186" spans="2:7" x14ac:dyDescent="0.2">
      <c r="B186" s="13">
        <v>2021</v>
      </c>
      <c r="C186" s="2">
        <v>1</v>
      </c>
      <c r="D186" s="3">
        <f t="shared" si="66"/>
        <v>352359.51</v>
      </c>
      <c r="E186" s="2">
        <f>7.75%/365</f>
        <v>2.1232876712328768E-4</v>
      </c>
      <c r="F186" s="2">
        <v>31</v>
      </c>
      <c r="G186" s="17">
        <f t="shared" si="67"/>
        <v>2319.2978706164386</v>
      </c>
    </row>
    <row r="187" spans="2:7" x14ac:dyDescent="0.2">
      <c r="B187" s="15"/>
      <c r="C187" s="2">
        <f>+C186+1</f>
        <v>2</v>
      </c>
      <c r="D187" s="3">
        <f t="shared" si="66"/>
        <v>352359.51</v>
      </c>
      <c r="E187" s="2">
        <f t="shared" ref="E187:E191" si="68">7.75%/365</f>
        <v>2.1232876712328768E-4</v>
      </c>
      <c r="F187" s="2">
        <v>28</v>
      </c>
      <c r="G187" s="17">
        <f t="shared" si="67"/>
        <v>2094.8496895890412</v>
      </c>
    </row>
    <row r="188" spans="2:7" x14ac:dyDescent="0.2">
      <c r="B188" s="15"/>
      <c r="C188" s="2">
        <f t="shared" si="62"/>
        <v>3</v>
      </c>
      <c r="D188" s="3">
        <f t="shared" si="66"/>
        <v>352359.51</v>
      </c>
      <c r="E188" s="2">
        <f t="shared" si="68"/>
        <v>2.1232876712328768E-4</v>
      </c>
      <c r="F188" s="2">
        <v>31</v>
      </c>
      <c r="G188" s="17">
        <f t="shared" si="67"/>
        <v>2319.2978706164386</v>
      </c>
    </row>
    <row r="189" spans="2:7" x14ac:dyDescent="0.2">
      <c r="B189" s="15"/>
      <c r="C189" s="2">
        <f t="shared" si="62"/>
        <v>4</v>
      </c>
      <c r="D189" s="3">
        <f t="shared" si="66"/>
        <v>352359.51</v>
      </c>
      <c r="E189" s="2">
        <f t="shared" si="68"/>
        <v>2.1232876712328768E-4</v>
      </c>
      <c r="F189" s="2">
        <v>30</v>
      </c>
      <c r="G189" s="17">
        <f t="shared" si="67"/>
        <v>2244.4818102739728</v>
      </c>
    </row>
    <row r="190" spans="2:7" x14ac:dyDescent="0.2">
      <c r="B190" s="15"/>
      <c r="C190" s="2">
        <f t="shared" si="62"/>
        <v>5</v>
      </c>
      <c r="D190" s="3">
        <f t="shared" si="66"/>
        <v>352359.51</v>
      </c>
      <c r="E190" s="2">
        <f t="shared" si="68"/>
        <v>2.1232876712328768E-4</v>
      </c>
      <c r="F190" s="2">
        <v>31</v>
      </c>
      <c r="G190" s="17">
        <f t="shared" ref="G190:G196" si="69">+E190*F190*D190</f>
        <v>2319.2978706164386</v>
      </c>
    </row>
    <row r="191" spans="2:7" x14ac:dyDescent="0.2">
      <c r="B191" s="15"/>
      <c r="C191" s="2">
        <f t="shared" si="62"/>
        <v>6</v>
      </c>
      <c r="D191" s="3">
        <f t="shared" si="66"/>
        <v>352359.51</v>
      </c>
      <c r="E191" s="2">
        <f t="shared" si="68"/>
        <v>2.1232876712328768E-4</v>
      </c>
      <c r="F191" s="2">
        <v>30</v>
      </c>
      <c r="G191" s="17">
        <f t="shared" si="69"/>
        <v>2244.4818102739728</v>
      </c>
    </row>
    <row r="192" spans="2:7" x14ac:dyDescent="0.2">
      <c r="B192" s="15"/>
      <c r="C192" s="2">
        <f t="shared" si="62"/>
        <v>7</v>
      </c>
      <c r="D192" s="3">
        <f t="shared" si="66"/>
        <v>352359.51</v>
      </c>
      <c r="E192" s="2">
        <f>7.61%/365</f>
        <v>2.0849315068493152E-4</v>
      </c>
      <c r="F192" s="2">
        <v>31</v>
      </c>
      <c r="G192" s="17">
        <f t="shared" si="69"/>
        <v>2277.4008768246576</v>
      </c>
    </row>
    <row r="193" spans="2:7" x14ac:dyDescent="0.2">
      <c r="B193" s="15"/>
      <c r="C193" s="2">
        <f t="shared" si="62"/>
        <v>8</v>
      </c>
      <c r="D193" s="3">
        <f t="shared" si="66"/>
        <v>352359.51</v>
      </c>
      <c r="E193" s="2">
        <f>7.61%/365</f>
        <v>2.0849315068493152E-4</v>
      </c>
      <c r="F193" s="2">
        <v>31</v>
      </c>
      <c r="G193" s="17">
        <f t="shared" si="69"/>
        <v>2277.4008768246576</v>
      </c>
    </row>
    <row r="194" spans="2:7" x14ac:dyDescent="0.2">
      <c r="B194" s="15"/>
      <c r="C194" s="2">
        <f t="shared" si="62"/>
        <v>9</v>
      </c>
      <c r="D194" s="3">
        <f t="shared" si="66"/>
        <v>352359.51</v>
      </c>
      <c r="E194" s="2">
        <f t="shared" ref="E194:E196" si="70">7.61%/365</f>
        <v>2.0849315068493152E-4</v>
      </c>
      <c r="F194" s="2">
        <v>30</v>
      </c>
      <c r="G194" s="17">
        <f t="shared" si="69"/>
        <v>2203.936332410959</v>
      </c>
    </row>
    <row r="195" spans="2:7" x14ac:dyDescent="0.2">
      <c r="B195" s="15"/>
      <c r="C195" s="2">
        <f t="shared" si="62"/>
        <v>10</v>
      </c>
      <c r="D195" s="3">
        <f t="shared" si="66"/>
        <v>352359.51</v>
      </c>
      <c r="E195" s="2">
        <f t="shared" si="70"/>
        <v>2.0849315068493152E-4</v>
      </c>
      <c r="F195" s="2">
        <v>31</v>
      </c>
      <c r="G195" s="17">
        <f t="shared" si="69"/>
        <v>2277.4008768246576</v>
      </c>
    </row>
    <row r="196" spans="2:7" x14ac:dyDescent="0.2">
      <c r="B196" s="18"/>
      <c r="C196" s="5">
        <f t="shared" si="62"/>
        <v>11</v>
      </c>
      <c r="D196" s="3">
        <f t="shared" si="66"/>
        <v>352359.51</v>
      </c>
      <c r="E196" s="5">
        <f t="shared" si="70"/>
        <v>2.0849315068493152E-4</v>
      </c>
      <c r="F196" s="5">
        <v>2</v>
      </c>
      <c r="G196" s="19">
        <f t="shared" si="69"/>
        <v>146.92908882739727</v>
      </c>
    </row>
    <row r="197" spans="2:7" x14ac:dyDescent="0.2">
      <c r="B197" s="20" t="s">
        <v>0</v>
      </c>
      <c r="C197" s="21"/>
      <c r="D197" s="22"/>
      <c r="E197" s="21"/>
      <c r="F197" s="21"/>
      <c r="G197" s="23">
        <f>SUM(G182:G196)</f>
        <v>28361.175617769863</v>
      </c>
    </row>
    <row r="200" spans="2:7" x14ac:dyDescent="0.2">
      <c r="B200" s="9" t="s">
        <v>7</v>
      </c>
    </row>
    <row r="201" spans="2:7" ht="24" x14ac:dyDescent="0.2">
      <c r="B201" s="10" t="s">
        <v>20</v>
      </c>
      <c r="C201" s="11" t="s">
        <v>21</v>
      </c>
      <c r="D201" s="11" t="s">
        <v>15</v>
      </c>
      <c r="E201" s="11" t="s">
        <v>16</v>
      </c>
      <c r="F201" s="11" t="s">
        <v>17</v>
      </c>
      <c r="G201" s="12" t="s">
        <v>18</v>
      </c>
    </row>
    <row r="202" spans="2:7" x14ac:dyDescent="0.2">
      <c r="B202" s="13">
        <v>2020</v>
      </c>
      <c r="C202" s="2">
        <v>1</v>
      </c>
      <c r="D202" s="2"/>
      <c r="E202" s="2">
        <f>8.54%/365</f>
        <v>2.3397260273972601E-4</v>
      </c>
      <c r="F202" s="2"/>
      <c r="G202" s="14"/>
    </row>
    <row r="203" spans="2:7" x14ac:dyDescent="0.2">
      <c r="B203" s="15"/>
      <c r="C203" s="2">
        <f>+C202+1</f>
        <v>2</v>
      </c>
      <c r="D203" s="2"/>
      <c r="E203" s="2">
        <f t="shared" ref="E203:E204" si="71">8.54%/365</f>
        <v>2.3397260273972601E-4</v>
      </c>
      <c r="F203" s="2"/>
      <c r="G203" s="14"/>
    </row>
    <row r="204" spans="2:7" x14ac:dyDescent="0.2">
      <c r="B204" s="15"/>
      <c r="C204" s="2">
        <f t="shared" ref="C204:C224" si="72">+C203+1</f>
        <v>3</v>
      </c>
      <c r="D204" s="2"/>
      <c r="E204" s="2">
        <f t="shared" si="71"/>
        <v>2.3397260273972601E-4</v>
      </c>
      <c r="F204" s="2"/>
      <c r="G204" s="14"/>
    </row>
    <row r="205" spans="2:7" x14ac:dyDescent="0.2">
      <c r="B205" s="13"/>
      <c r="C205" s="2">
        <f t="shared" si="72"/>
        <v>4</v>
      </c>
      <c r="D205" s="3"/>
      <c r="E205" s="2">
        <f>8.11%/365</f>
        <v>2.2219178082191778E-4</v>
      </c>
      <c r="F205" s="2"/>
      <c r="G205" s="14"/>
    </row>
    <row r="206" spans="2:7" x14ac:dyDescent="0.2">
      <c r="B206" s="15"/>
      <c r="C206" s="2">
        <f t="shared" si="72"/>
        <v>5</v>
      </c>
      <c r="D206" s="3"/>
      <c r="E206" s="2">
        <f t="shared" ref="E206:E207" si="73">8.11%/365</f>
        <v>2.2219178082191778E-4</v>
      </c>
      <c r="F206" s="4"/>
      <c r="G206" s="16"/>
    </row>
    <row r="207" spans="2:7" x14ac:dyDescent="0.2">
      <c r="B207" s="15"/>
      <c r="C207" s="2">
        <f t="shared" si="72"/>
        <v>6</v>
      </c>
      <c r="D207" s="3"/>
      <c r="E207" s="2">
        <f t="shared" si="73"/>
        <v>2.2219178082191778E-4</v>
      </c>
      <c r="F207" s="4"/>
      <c r="G207" s="16"/>
    </row>
    <row r="208" spans="2:7" x14ac:dyDescent="0.2">
      <c r="B208" s="15"/>
      <c r="C208" s="2">
        <f t="shared" si="72"/>
        <v>7</v>
      </c>
      <c r="D208" s="3"/>
      <c r="E208" s="2">
        <f>7.89%/365</f>
        <v>2.1616438356164382E-4</v>
      </c>
      <c r="F208" s="4"/>
      <c r="G208" s="16"/>
    </row>
    <row r="209" spans="2:7" x14ac:dyDescent="0.2">
      <c r="B209" s="15"/>
      <c r="C209" s="2">
        <f t="shared" si="72"/>
        <v>8</v>
      </c>
      <c r="D209" s="3"/>
      <c r="E209" s="2">
        <f>7.89%/365</f>
        <v>2.1616438356164382E-4</v>
      </c>
      <c r="F209" s="4"/>
      <c r="G209" s="16"/>
    </row>
    <row r="210" spans="2:7" x14ac:dyDescent="0.2">
      <c r="B210" s="15"/>
      <c r="C210" s="2">
        <f t="shared" si="72"/>
        <v>9</v>
      </c>
      <c r="D210" s="3"/>
      <c r="E210" s="2">
        <f t="shared" ref="E210:E213" si="74">7.89%/365</f>
        <v>2.1616438356164382E-4</v>
      </c>
      <c r="F210" s="4"/>
      <c r="G210" s="16"/>
    </row>
    <row r="211" spans="2:7" x14ac:dyDescent="0.2">
      <c r="B211" s="15"/>
      <c r="C211" s="2">
        <f t="shared" si="72"/>
        <v>10</v>
      </c>
      <c r="D211" s="3">
        <v>380824.45</v>
      </c>
      <c r="E211" s="2">
        <f>7.89%/365</f>
        <v>2.1616438356164382E-4</v>
      </c>
      <c r="F211" s="2">
        <v>11</v>
      </c>
      <c r="G211" s="17">
        <f t="shared" ref="G211:G217" si="75">+E211*F211*D211</f>
        <v>905.52750727397245</v>
      </c>
    </row>
    <row r="212" spans="2:7" x14ac:dyDescent="0.2">
      <c r="B212" s="15"/>
      <c r="C212" s="2">
        <f t="shared" si="72"/>
        <v>11</v>
      </c>
      <c r="D212" s="3">
        <f t="shared" ref="D212:D224" si="76">+D211</f>
        <v>380824.45</v>
      </c>
      <c r="E212" s="2">
        <f>7.89%/365</f>
        <v>2.1616438356164382E-4</v>
      </c>
      <c r="F212" s="2">
        <v>30</v>
      </c>
      <c r="G212" s="17">
        <f t="shared" si="75"/>
        <v>2469.6204743835615</v>
      </c>
    </row>
    <row r="213" spans="2:7" x14ac:dyDescent="0.2">
      <c r="B213" s="18"/>
      <c r="C213" s="5">
        <f t="shared" si="72"/>
        <v>12</v>
      </c>
      <c r="D213" s="6">
        <f t="shared" si="76"/>
        <v>380824.45</v>
      </c>
      <c r="E213" s="5">
        <f t="shared" si="74"/>
        <v>2.1616438356164382E-4</v>
      </c>
      <c r="F213" s="5">
        <v>31</v>
      </c>
      <c r="G213" s="19">
        <f t="shared" si="75"/>
        <v>2551.9411568630135</v>
      </c>
    </row>
    <row r="214" spans="2:7" x14ac:dyDescent="0.2">
      <c r="B214" s="13">
        <v>2021</v>
      </c>
      <c r="C214" s="2">
        <v>1</v>
      </c>
      <c r="D214" s="3">
        <f t="shared" si="76"/>
        <v>380824.45</v>
      </c>
      <c r="E214" s="2">
        <f>7.75%/365</f>
        <v>2.1232876712328768E-4</v>
      </c>
      <c r="F214" s="2">
        <v>31</v>
      </c>
      <c r="G214" s="17">
        <f t="shared" si="75"/>
        <v>2506.6595647260274</v>
      </c>
    </row>
    <row r="215" spans="2:7" x14ac:dyDescent="0.2">
      <c r="B215" s="15"/>
      <c r="C215" s="2">
        <f>+C214+1</f>
        <v>2</v>
      </c>
      <c r="D215" s="3">
        <f t="shared" si="76"/>
        <v>380824.45</v>
      </c>
      <c r="E215" s="2">
        <f t="shared" ref="E215:E219" si="77">7.75%/365</f>
        <v>2.1232876712328768E-4</v>
      </c>
      <c r="F215" s="2">
        <v>28</v>
      </c>
      <c r="G215" s="17">
        <f t="shared" si="75"/>
        <v>2264.079606849315</v>
      </c>
    </row>
    <row r="216" spans="2:7" x14ac:dyDescent="0.2">
      <c r="B216" s="15"/>
      <c r="C216" s="2">
        <f t="shared" si="72"/>
        <v>3</v>
      </c>
      <c r="D216" s="3">
        <f t="shared" si="76"/>
        <v>380824.45</v>
      </c>
      <c r="E216" s="2">
        <f t="shared" si="77"/>
        <v>2.1232876712328768E-4</v>
      </c>
      <c r="F216" s="2">
        <v>31</v>
      </c>
      <c r="G216" s="17">
        <f t="shared" si="75"/>
        <v>2506.6595647260274</v>
      </c>
    </row>
    <row r="217" spans="2:7" x14ac:dyDescent="0.2">
      <c r="B217" s="15"/>
      <c r="C217" s="2">
        <f t="shared" si="72"/>
        <v>4</v>
      </c>
      <c r="D217" s="3">
        <f t="shared" si="76"/>
        <v>380824.45</v>
      </c>
      <c r="E217" s="2">
        <f t="shared" si="77"/>
        <v>2.1232876712328768E-4</v>
      </c>
      <c r="F217" s="2">
        <v>30</v>
      </c>
      <c r="G217" s="17">
        <f t="shared" si="75"/>
        <v>2425.7995787671234</v>
      </c>
    </row>
    <row r="218" spans="2:7" x14ac:dyDescent="0.2">
      <c r="B218" s="15"/>
      <c r="C218" s="2">
        <f t="shared" si="72"/>
        <v>5</v>
      </c>
      <c r="D218" s="3">
        <f t="shared" si="76"/>
        <v>380824.45</v>
      </c>
      <c r="E218" s="2">
        <f t="shared" si="77"/>
        <v>2.1232876712328768E-4</v>
      </c>
      <c r="F218" s="2">
        <v>31</v>
      </c>
      <c r="G218" s="17">
        <f t="shared" ref="G218:G224" si="78">+E218*F218*D218</f>
        <v>2506.6595647260274</v>
      </c>
    </row>
    <row r="219" spans="2:7" x14ac:dyDescent="0.2">
      <c r="B219" s="15"/>
      <c r="C219" s="2">
        <f t="shared" si="72"/>
        <v>6</v>
      </c>
      <c r="D219" s="3">
        <f t="shared" si="76"/>
        <v>380824.45</v>
      </c>
      <c r="E219" s="2">
        <f t="shared" si="77"/>
        <v>2.1232876712328768E-4</v>
      </c>
      <c r="F219" s="2">
        <v>30</v>
      </c>
      <c r="G219" s="17">
        <f t="shared" si="78"/>
        <v>2425.7995787671234</v>
      </c>
    </row>
    <row r="220" spans="2:7" x14ac:dyDescent="0.2">
      <c r="B220" s="15"/>
      <c r="C220" s="2">
        <f t="shared" si="72"/>
        <v>7</v>
      </c>
      <c r="D220" s="3">
        <f t="shared" si="76"/>
        <v>380824.45</v>
      </c>
      <c r="E220" s="2">
        <f>7.61%/365</f>
        <v>2.0849315068493152E-4</v>
      </c>
      <c r="F220" s="2">
        <v>31</v>
      </c>
      <c r="G220" s="17">
        <f t="shared" si="78"/>
        <v>2461.3779725890413</v>
      </c>
    </row>
    <row r="221" spans="2:7" x14ac:dyDescent="0.2">
      <c r="B221" s="15"/>
      <c r="C221" s="2">
        <f t="shared" si="72"/>
        <v>8</v>
      </c>
      <c r="D221" s="3">
        <f t="shared" si="76"/>
        <v>380824.45</v>
      </c>
      <c r="E221" s="2">
        <f>7.61%/365</f>
        <v>2.0849315068493152E-4</v>
      </c>
      <c r="F221" s="2">
        <v>31</v>
      </c>
      <c r="G221" s="17">
        <f t="shared" si="78"/>
        <v>2461.3779725890413</v>
      </c>
    </row>
    <row r="222" spans="2:7" x14ac:dyDescent="0.2">
      <c r="B222" s="15"/>
      <c r="C222" s="2">
        <f t="shared" si="72"/>
        <v>9</v>
      </c>
      <c r="D222" s="3">
        <f t="shared" si="76"/>
        <v>380824.45</v>
      </c>
      <c r="E222" s="2">
        <f t="shared" ref="E222:E224" si="79">7.61%/365</f>
        <v>2.0849315068493152E-4</v>
      </c>
      <c r="F222" s="2">
        <v>30</v>
      </c>
      <c r="G222" s="17">
        <f t="shared" si="78"/>
        <v>2381.9786831506849</v>
      </c>
    </row>
    <row r="223" spans="2:7" x14ac:dyDescent="0.2">
      <c r="B223" s="15"/>
      <c r="C223" s="2">
        <f t="shared" si="72"/>
        <v>10</v>
      </c>
      <c r="D223" s="3">
        <f t="shared" si="76"/>
        <v>380824.45</v>
      </c>
      <c r="E223" s="2">
        <f t="shared" si="79"/>
        <v>2.0849315068493152E-4</v>
      </c>
      <c r="F223" s="2">
        <v>31</v>
      </c>
      <c r="G223" s="17">
        <f t="shared" si="78"/>
        <v>2461.3779725890413</v>
      </c>
    </row>
    <row r="224" spans="2:7" x14ac:dyDescent="0.2">
      <c r="B224" s="18"/>
      <c r="C224" s="5">
        <f t="shared" si="72"/>
        <v>11</v>
      </c>
      <c r="D224" s="3">
        <f t="shared" si="76"/>
        <v>380824.45</v>
      </c>
      <c r="E224" s="5">
        <f t="shared" si="79"/>
        <v>2.0849315068493152E-4</v>
      </c>
      <c r="F224" s="5">
        <v>2</v>
      </c>
      <c r="G224" s="19">
        <f t="shared" si="78"/>
        <v>158.79857887671236</v>
      </c>
    </row>
    <row r="225" spans="2:7" x14ac:dyDescent="0.2">
      <c r="B225" s="20" t="s">
        <v>0</v>
      </c>
      <c r="C225" s="21"/>
      <c r="D225" s="22"/>
      <c r="E225" s="21"/>
      <c r="F225" s="21"/>
      <c r="G225" s="23">
        <f>SUM(G211:G224)</f>
        <v>30487.657776876717</v>
      </c>
    </row>
    <row r="228" spans="2:7" x14ac:dyDescent="0.2">
      <c r="B228" s="9" t="s">
        <v>8</v>
      </c>
    </row>
    <row r="229" spans="2:7" ht="24" x14ac:dyDescent="0.2">
      <c r="B229" s="10" t="s">
        <v>20</v>
      </c>
      <c r="C229" s="11" t="s">
        <v>21</v>
      </c>
      <c r="D229" s="11" t="s">
        <v>15</v>
      </c>
      <c r="E229" s="11" t="s">
        <v>16</v>
      </c>
      <c r="F229" s="11" t="s">
        <v>17</v>
      </c>
      <c r="G229" s="12" t="s">
        <v>18</v>
      </c>
    </row>
    <row r="230" spans="2:7" x14ac:dyDescent="0.2">
      <c r="B230" s="13">
        <v>2020</v>
      </c>
      <c r="C230" s="2">
        <v>1</v>
      </c>
      <c r="D230" s="2"/>
      <c r="E230" s="2">
        <f>8.54%/365</f>
        <v>2.3397260273972601E-4</v>
      </c>
      <c r="F230" s="2"/>
      <c r="G230" s="14"/>
    </row>
    <row r="231" spans="2:7" x14ac:dyDescent="0.2">
      <c r="B231" s="15"/>
      <c r="C231" s="2">
        <f>+C230+1</f>
        <v>2</v>
      </c>
      <c r="D231" s="2"/>
      <c r="E231" s="2">
        <f t="shared" ref="E231:E232" si="80">8.54%/365</f>
        <v>2.3397260273972601E-4</v>
      </c>
      <c r="F231" s="2"/>
      <c r="G231" s="14"/>
    </row>
    <row r="232" spans="2:7" x14ac:dyDescent="0.2">
      <c r="B232" s="15"/>
      <c r="C232" s="2">
        <f t="shared" ref="C232:C252" si="81">+C231+1</f>
        <v>3</v>
      </c>
      <c r="D232" s="2"/>
      <c r="E232" s="2">
        <f t="shared" si="80"/>
        <v>2.3397260273972601E-4</v>
      </c>
      <c r="F232" s="2"/>
      <c r="G232" s="14"/>
    </row>
    <row r="233" spans="2:7" x14ac:dyDescent="0.2">
      <c r="B233" s="13"/>
      <c r="C233" s="2">
        <f t="shared" si="81"/>
        <v>4</v>
      </c>
      <c r="D233" s="3"/>
      <c r="E233" s="2">
        <f>8.11%/365</f>
        <v>2.2219178082191778E-4</v>
      </c>
      <c r="F233" s="2"/>
      <c r="G233" s="14"/>
    </row>
    <row r="234" spans="2:7" x14ac:dyDescent="0.2">
      <c r="B234" s="15"/>
      <c r="C234" s="2">
        <f t="shared" si="81"/>
        <v>5</v>
      </c>
      <c r="D234" s="3"/>
      <c r="E234" s="2">
        <f t="shared" ref="E234:E235" si="82">8.11%/365</f>
        <v>2.2219178082191778E-4</v>
      </c>
      <c r="F234" s="4"/>
      <c r="G234" s="16"/>
    </row>
    <row r="235" spans="2:7" x14ac:dyDescent="0.2">
      <c r="B235" s="15"/>
      <c r="C235" s="2">
        <f t="shared" si="81"/>
        <v>6</v>
      </c>
      <c r="D235" s="3"/>
      <c r="E235" s="2">
        <f t="shared" si="82"/>
        <v>2.2219178082191778E-4</v>
      </c>
      <c r="F235" s="4"/>
      <c r="G235" s="16"/>
    </row>
    <row r="236" spans="2:7" x14ac:dyDescent="0.2">
      <c r="B236" s="15"/>
      <c r="C236" s="2">
        <f t="shared" si="81"/>
        <v>7</v>
      </c>
      <c r="D236" s="3"/>
      <c r="E236" s="2">
        <f>7.89%/365</f>
        <v>2.1616438356164382E-4</v>
      </c>
      <c r="F236" s="4"/>
      <c r="G236" s="16"/>
    </row>
    <row r="237" spans="2:7" x14ac:dyDescent="0.2">
      <c r="B237" s="15"/>
      <c r="C237" s="2">
        <f t="shared" si="81"/>
        <v>8</v>
      </c>
      <c r="D237" s="3"/>
      <c r="E237" s="2">
        <f>7.89%/365</f>
        <v>2.1616438356164382E-4</v>
      </c>
      <c r="F237" s="4"/>
      <c r="G237" s="16"/>
    </row>
    <row r="238" spans="2:7" x14ac:dyDescent="0.2">
      <c r="B238" s="15"/>
      <c r="C238" s="2">
        <f t="shared" si="81"/>
        <v>9</v>
      </c>
      <c r="D238" s="3"/>
      <c r="E238" s="2">
        <f t="shared" ref="E238:E241" si="83">7.89%/365</f>
        <v>2.1616438356164382E-4</v>
      </c>
      <c r="F238" s="4"/>
      <c r="G238" s="16"/>
    </row>
    <row r="239" spans="2:7" x14ac:dyDescent="0.2">
      <c r="B239" s="15"/>
      <c r="C239" s="2">
        <f t="shared" si="81"/>
        <v>10</v>
      </c>
      <c r="D239" s="3"/>
      <c r="E239" s="2">
        <f>7.89%/365</f>
        <v>2.1616438356164382E-4</v>
      </c>
      <c r="F239" s="2"/>
      <c r="G239" s="17"/>
    </row>
    <row r="240" spans="2:7" x14ac:dyDescent="0.2">
      <c r="B240" s="15"/>
      <c r="C240" s="2">
        <f t="shared" si="81"/>
        <v>11</v>
      </c>
      <c r="D240" s="3">
        <v>408465.25</v>
      </c>
      <c r="E240" s="2">
        <f>7.89%/365</f>
        <v>2.1616438356164382E-4</v>
      </c>
      <c r="F240" s="2">
        <v>10</v>
      </c>
      <c r="G240" s="17">
        <f t="shared" ref="G240:G245" si="84">+E240*F240*D240</f>
        <v>882.95638972602728</v>
      </c>
    </row>
    <row r="241" spans="2:7" x14ac:dyDescent="0.2">
      <c r="B241" s="18"/>
      <c r="C241" s="5">
        <f t="shared" si="81"/>
        <v>12</v>
      </c>
      <c r="D241" s="6">
        <f t="shared" ref="D241:D252" si="85">+D240</f>
        <v>408465.25</v>
      </c>
      <c r="E241" s="5">
        <f t="shared" si="83"/>
        <v>2.1616438356164382E-4</v>
      </c>
      <c r="F241" s="5">
        <v>31</v>
      </c>
      <c r="G241" s="19">
        <f t="shared" si="84"/>
        <v>2737.1648081506846</v>
      </c>
    </row>
    <row r="242" spans="2:7" x14ac:dyDescent="0.2">
      <c r="B242" s="13">
        <v>2021</v>
      </c>
      <c r="C242" s="2">
        <v>1</v>
      </c>
      <c r="D242" s="3">
        <f t="shared" si="85"/>
        <v>408465.25</v>
      </c>
      <c r="E242" s="2">
        <f>7.75%/365</f>
        <v>2.1232876712328768E-4</v>
      </c>
      <c r="F242" s="2">
        <v>31</v>
      </c>
      <c r="G242" s="17">
        <f t="shared" si="84"/>
        <v>2688.5966113013696</v>
      </c>
    </row>
    <row r="243" spans="2:7" x14ac:dyDescent="0.2">
      <c r="B243" s="15"/>
      <c r="C243" s="2">
        <f>+C242+1</f>
        <v>2</v>
      </c>
      <c r="D243" s="3">
        <f t="shared" si="85"/>
        <v>408465.25</v>
      </c>
      <c r="E243" s="2">
        <f t="shared" ref="E243:E247" si="86">7.75%/365</f>
        <v>2.1232876712328768E-4</v>
      </c>
      <c r="F243" s="2">
        <v>28</v>
      </c>
      <c r="G243" s="17">
        <f t="shared" si="84"/>
        <v>2428.4098424657532</v>
      </c>
    </row>
    <row r="244" spans="2:7" x14ac:dyDescent="0.2">
      <c r="B244" s="15"/>
      <c r="C244" s="2">
        <f t="shared" si="81"/>
        <v>3</v>
      </c>
      <c r="D244" s="3">
        <f t="shared" si="85"/>
        <v>408465.25</v>
      </c>
      <c r="E244" s="2">
        <f t="shared" si="86"/>
        <v>2.1232876712328768E-4</v>
      </c>
      <c r="F244" s="2">
        <v>31</v>
      </c>
      <c r="G244" s="17">
        <f t="shared" si="84"/>
        <v>2688.5966113013696</v>
      </c>
    </row>
    <row r="245" spans="2:7" x14ac:dyDescent="0.2">
      <c r="B245" s="15"/>
      <c r="C245" s="2">
        <f t="shared" si="81"/>
        <v>4</v>
      </c>
      <c r="D245" s="3">
        <f t="shared" si="85"/>
        <v>408465.25</v>
      </c>
      <c r="E245" s="2">
        <f t="shared" si="86"/>
        <v>2.1232876712328768E-4</v>
      </c>
      <c r="F245" s="2">
        <v>30</v>
      </c>
      <c r="G245" s="17">
        <f t="shared" si="84"/>
        <v>2601.8676883561648</v>
      </c>
    </row>
    <row r="246" spans="2:7" x14ac:dyDescent="0.2">
      <c r="B246" s="15"/>
      <c r="C246" s="2">
        <f t="shared" si="81"/>
        <v>5</v>
      </c>
      <c r="D246" s="3">
        <f t="shared" si="85"/>
        <v>408465.25</v>
      </c>
      <c r="E246" s="2">
        <f t="shared" si="86"/>
        <v>2.1232876712328768E-4</v>
      </c>
      <c r="F246" s="2">
        <v>31</v>
      </c>
      <c r="G246" s="17">
        <f t="shared" ref="G246:G252" si="87">+E246*F246*D246</f>
        <v>2688.5966113013696</v>
      </c>
    </row>
    <row r="247" spans="2:7" x14ac:dyDescent="0.2">
      <c r="B247" s="15"/>
      <c r="C247" s="2">
        <f t="shared" si="81"/>
        <v>6</v>
      </c>
      <c r="D247" s="3">
        <f t="shared" si="85"/>
        <v>408465.25</v>
      </c>
      <c r="E247" s="2">
        <f t="shared" si="86"/>
        <v>2.1232876712328768E-4</v>
      </c>
      <c r="F247" s="2">
        <v>30</v>
      </c>
      <c r="G247" s="17">
        <f t="shared" si="87"/>
        <v>2601.8676883561648</v>
      </c>
    </row>
    <row r="248" spans="2:7" x14ac:dyDescent="0.2">
      <c r="B248" s="15"/>
      <c r="C248" s="2">
        <f t="shared" si="81"/>
        <v>7</v>
      </c>
      <c r="D248" s="3">
        <f t="shared" si="85"/>
        <v>408465.25</v>
      </c>
      <c r="E248" s="2">
        <f>7.61%/365</f>
        <v>2.0849315068493152E-4</v>
      </c>
      <c r="F248" s="2">
        <v>31</v>
      </c>
      <c r="G248" s="17">
        <f t="shared" si="87"/>
        <v>2640.0284144520551</v>
      </c>
    </row>
    <row r="249" spans="2:7" x14ac:dyDescent="0.2">
      <c r="B249" s="15"/>
      <c r="C249" s="2">
        <f t="shared" si="81"/>
        <v>8</v>
      </c>
      <c r="D249" s="3">
        <f t="shared" si="85"/>
        <v>408465.25</v>
      </c>
      <c r="E249" s="2">
        <f>7.61%/365</f>
        <v>2.0849315068493152E-4</v>
      </c>
      <c r="F249" s="2">
        <v>31</v>
      </c>
      <c r="G249" s="17">
        <f t="shared" si="87"/>
        <v>2640.0284144520551</v>
      </c>
    </row>
    <row r="250" spans="2:7" x14ac:dyDescent="0.2">
      <c r="B250" s="15"/>
      <c r="C250" s="2">
        <f t="shared" si="81"/>
        <v>9</v>
      </c>
      <c r="D250" s="3">
        <f t="shared" si="85"/>
        <v>408465.25</v>
      </c>
      <c r="E250" s="2">
        <f t="shared" ref="E250:E252" si="88">7.61%/365</f>
        <v>2.0849315068493152E-4</v>
      </c>
      <c r="F250" s="2">
        <v>30</v>
      </c>
      <c r="G250" s="17">
        <f t="shared" si="87"/>
        <v>2554.8662075342468</v>
      </c>
    </row>
    <row r="251" spans="2:7" x14ac:dyDescent="0.2">
      <c r="B251" s="15"/>
      <c r="C251" s="2">
        <f t="shared" si="81"/>
        <v>10</v>
      </c>
      <c r="D251" s="3">
        <f t="shared" si="85"/>
        <v>408465.25</v>
      </c>
      <c r="E251" s="2">
        <f t="shared" si="88"/>
        <v>2.0849315068493152E-4</v>
      </c>
      <c r="F251" s="2">
        <v>31</v>
      </c>
      <c r="G251" s="17">
        <f t="shared" si="87"/>
        <v>2640.0284144520551</v>
      </c>
    </row>
    <row r="252" spans="2:7" x14ac:dyDescent="0.2">
      <c r="B252" s="18"/>
      <c r="C252" s="5">
        <f t="shared" si="81"/>
        <v>11</v>
      </c>
      <c r="D252" s="3">
        <f t="shared" si="85"/>
        <v>408465.25</v>
      </c>
      <c r="E252" s="5">
        <f t="shared" si="88"/>
        <v>2.0849315068493152E-4</v>
      </c>
      <c r="F252" s="5">
        <v>2</v>
      </c>
      <c r="G252" s="19">
        <f t="shared" si="87"/>
        <v>170.32441383561644</v>
      </c>
    </row>
    <row r="253" spans="2:7" x14ac:dyDescent="0.2">
      <c r="B253" s="20" t="s">
        <v>0</v>
      </c>
      <c r="C253" s="21"/>
      <c r="D253" s="22"/>
      <c r="E253" s="21"/>
      <c r="F253" s="21"/>
      <c r="G253" s="23">
        <f>SUM(G240:G252)</f>
        <v>29963.332115684934</v>
      </c>
    </row>
    <row r="256" spans="2:7" x14ac:dyDescent="0.2">
      <c r="B256" s="9" t="s">
        <v>9</v>
      </c>
    </row>
    <row r="257" spans="2:7" ht="24" x14ac:dyDescent="0.2">
      <c r="B257" s="10" t="s">
        <v>20</v>
      </c>
      <c r="C257" s="11" t="s">
        <v>21</v>
      </c>
      <c r="D257" s="11" t="s">
        <v>15</v>
      </c>
      <c r="E257" s="11" t="s">
        <v>16</v>
      </c>
      <c r="F257" s="11" t="s">
        <v>17</v>
      </c>
      <c r="G257" s="12" t="s">
        <v>18</v>
      </c>
    </row>
    <row r="258" spans="2:7" x14ac:dyDescent="0.2">
      <c r="B258" s="13">
        <v>2020</v>
      </c>
      <c r="C258" s="2">
        <v>1</v>
      </c>
      <c r="D258" s="2"/>
      <c r="E258" s="2">
        <f>8.54%/365</f>
        <v>2.3397260273972601E-4</v>
      </c>
      <c r="F258" s="2"/>
      <c r="G258" s="14"/>
    </row>
    <row r="259" spans="2:7" x14ac:dyDescent="0.2">
      <c r="B259" s="15"/>
      <c r="C259" s="2">
        <f>+C258+1</f>
        <v>2</v>
      </c>
      <c r="D259" s="2"/>
      <c r="E259" s="2">
        <f t="shared" ref="E259:E260" si="89">8.54%/365</f>
        <v>2.3397260273972601E-4</v>
      </c>
      <c r="F259" s="2"/>
      <c r="G259" s="14"/>
    </row>
    <row r="260" spans="2:7" x14ac:dyDescent="0.2">
      <c r="B260" s="15"/>
      <c r="C260" s="2">
        <f t="shared" ref="C260:C280" si="90">+C259+1</f>
        <v>3</v>
      </c>
      <c r="D260" s="2"/>
      <c r="E260" s="2">
        <f t="shared" si="89"/>
        <v>2.3397260273972601E-4</v>
      </c>
      <c r="F260" s="2"/>
      <c r="G260" s="14"/>
    </row>
    <row r="261" spans="2:7" x14ac:dyDescent="0.2">
      <c r="B261" s="13"/>
      <c r="C261" s="2">
        <f t="shared" si="90"/>
        <v>4</v>
      </c>
      <c r="D261" s="3"/>
      <c r="E261" s="2">
        <f>8.11%/365</f>
        <v>2.2219178082191778E-4</v>
      </c>
      <c r="F261" s="2"/>
      <c r="G261" s="14"/>
    </row>
    <row r="262" spans="2:7" x14ac:dyDescent="0.2">
      <c r="B262" s="15"/>
      <c r="C262" s="2">
        <f t="shared" si="90"/>
        <v>5</v>
      </c>
      <c r="D262" s="3"/>
      <c r="E262" s="2">
        <f t="shared" ref="E262:E263" si="91">8.11%/365</f>
        <v>2.2219178082191778E-4</v>
      </c>
      <c r="F262" s="4"/>
      <c r="G262" s="16"/>
    </row>
    <row r="263" spans="2:7" x14ac:dyDescent="0.2">
      <c r="B263" s="15"/>
      <c r="C263" s="2">
        <f t="shared" si="90"/>
        <v>6</v>
      </c>
      <c r="D263" s="3"/>
      <c r="E263" s="2">
        <f t="shared" si="91"/>
        <v>2.2219178082191778E-4</v>
      </c>
      <c r="F263" s="4"/>
      <c r="G263" s="16"/>
    </row>
    <row r="264" spans="2:7" x14ac:dyDescent="0.2">
      <c r="B264" s="15"/>
      <c r="C264" s="2">
        <f t="shared" si="90"/>
        <v>7</v>
      </c>
      <c r="D264" s="3"/>
      <c r="E264" s="2">
        <f>7.89%/365</f>
        <v>2.1616438356164382E-4</v>
      </c>
      <c r="F264" s="4"/>
      <c r="G264" s="16"/>
    </row>
    <row r="265" spans="2:7" x14ac:dyDescent="0.2">
      <c r="B265" s="15"/>
      <c r="C265" s="2">
        <f t="shared" si="90"/>
        <v>8</v>
      </c>
      <c r="D265" s="3"/>
      <c r="E265" s="2">
        <f>7.89%/365</f>
        <v>2.1616438356164382E-4</v>
      </c>
      <c r="F265" s="4"/>
      <c r="G265" s="16"/>
    </row>
    <row r="266" spans="2:7" x14ac:dyDescent="0.2">
      <c r="B266" s="15"/>
      <c r="C266" s="2">
        <f t="shared" si="90"/>
        <v>9</v>
      </c>
      <c r="D266" s="3"/>
      <c r="E266" s="2">
        <f t="shared" ref="E266:E269" si="92">7.89%/365</f>
        <v>2.1616438356164382E-4</v>
      </c>
      <c r="F266" s="4"/>
      <c r="G266" s="16"/>
    </row>
    <row r="267" spans="2:7" x14ac:dyDescent="0.2">
      <c r="B267" s="15"/>
      <c r="C267" s="2">
        <f t="shared" si="90"/>
        <v>10</v>
      </c>
      <c r="D267" s="3"/>
      <c r="E267" s="2">
        <f>7.89%/365</f>
        <v>2.1616438356164382E-4</v>
      </c>
      <c r="F267" s="2"/>
      <c r="G267" s="17"/>
    </row>
    <row r="268" spans="2:7" x14ac:dyDescent="0.2">
      <c r="B268" s="15"/>
      <c r="C268" s="2">
        <f t="shared" si="90"/>
        <v>11</v>
      </c>
      <c r="D268" s="3"/>
      <c r="E268" s="2">
        <f>7.89%/365</f>
        <v>2.1616438356164382E-4</v>
      </c>
      <c r="F268" s="2"/>
      <c r="G268" s="17"/>
    </row>
    <row r="269" spans="2:7" x14ac:dyDescent="0.2">
      <c r="B269" s="18"/>
      <c r="C269" s="5">
        <f t="shared" si="90"/>
        <v>12</v>
      </c>
      <c r="D269" s="6">
        <v>433084.02</v>
      </c>
      <c r="E269" s="5">
        <f t="shared" si="92"/>
        <v>2.1616438356164382E-4</v>
      </c>
      <c r="F269" s="5">
        <v>10</v>
      </c>
      <c r="G269" s="19">
        <f>+E269*F269*D269</f>
        <v>936.17340213698617</v>
      </c>
    </row>
    <row r="270" spans="2:7" x14ac:dyDescent="0.2">
      <c r="B270" s="13">
        <v>2021</v>
      </c>
      <c r="C270" s="2">
        <v>1</v>
      </c>
      <c r="D270" s="3">
        <f t="shared" ref="D270:D280" si="93">+D269</f>
        <v>433084.02</v>
      </c>
      <c r="E270" s="2">
        <f>7.75%/365</f>
        <v>2.1232876712328768E-4</v>
      </c>
      <c r="F270" s="2">
        <v>31</v>
      </c>
      <c r="G270" s="17">
        <f>+E270*F270*D270</f>
        <v>2850.6420768493153</v>
      </c>
    </row>
    <row r="271" spans="2:7" x14ac:dyDescent="0.2">
      <c r="B271" s="15"/>
      <c r="C271" s="2">
        <f>+C270+1</f>
        <v>2</v>
      </c>
      <c r="D271" s="3">
        <f t="shared" si="93"/>
        <v>433084.02</v>
      </c>
      <c r="E271" s="2">
        <f t="shared" ref="E271:E275" si="94">7.75%/365</f>
        <v>2.1232876712328768E-4</v>
      </c>
      <c r="F271" s="2">
        <v>28</v>
      </c>
      <c r="G271" s="17">
        <f>+E271*F271*D271</f>
        <v>2574.7734887671236</v>
      </c>
    </row>
    <row r="272" spans="2:7" x14ac:dyDescent="0.2">
      <c r="B272" s="15"/>
      <c r="C272" s="2">
        <f t="shared" si="90"/>
        <v>3</v>
      </c>
      <c r="D272" s="3">
        <f t="shared" si="93"/>
        <v>433084.02</v>
      </c>
      <c r="E272" s="2">
        <f t="shared" si="94"/>
        <v>2.1232876712328768E-4</v>
      </c>
      <c r="F272" s="2">
        <v>31</v>
      </c>
      <c r="G272" s="17">
        <f>+E272*F272*D272</f>
        <v>2850.6420768493153</v>
      </c>
    </row>
    <row r="273" spans="2:7" x14ac:dyDescent="0.2">
      <c r="B273" s="15"/>
      <c r="C273" s="2">
        <f t="shared" si="90"/>
        <v>4</v>
      </c>
      <c r="D273" s="3">
        <f t="shared" si="93"/>
        <v>433084.02</v>
      </c>
      <c r="E273" s="2">
        <f t="shared" si="94"/>
        <v>2.1232876712328768E-4</v>
      </c>
      <c r="F273" s="2">
        <v>30</v>
      </c>
      <c r="G273" s="17">
        <f>+E273*F273*D273</f>
        <v>2758.6858808219181</v>
      </c>
    </row>
    <row r="274" spans="2:7" x14ac:dyDescent="0.2">
      <c r="B274" s="15"/>
      <c r="C274" s="2">
        <f t="shared" si="90"/>
        <v>5</v>
      </c>
      <c r="D274" s="3">
        <f t="shared" si="93"/>
        <v>433084.02</v>
      </c>
      <c r="E274" s="2">
        <f t="shared" si="94"/>
        <v>2.1232876712328768E-4</v>
      </c>
      <c r="F274" s="2">
        <v>31</v>
      </c>
      <c r="G274" s="17">
        <f t="shared" ref="G274:G280" si="95">+E274*F274*D274</f>
        <v>2850.6420768493153</v>
      </c>
    </row>
    <row r="275" spans="2:7" x14ac:dyDescent="0.2">
      <c r="B275" s="15"/>
      <c r="C275" s="2">
        <f t="shared" si="90"/>
        <v>6</v>
      </c>
      <c r="D275" s="3">
        <f t="shared" si="93"/>
        <v>433084.02</v>
      </c>
      <c r="E275" s="2">
        <f t="shared" si="94"/>
        <v>2.1232876712328768E-4</v>
      </c>
      <c r="F275" s="2">
        <v>30</v>
      </c>
      <c r="G275" s="17">
        <f t="shared" si="95"/>
        <v>2758.6858808219181</v>
      </c>
    </row>
    <row r="276" spans="2:7" x14ac:dyDescent="0.2">
      <c r="B276" s="15"/>
      <c r="C276" s="2">
        <f t="shared" si="90"/>
        <v>7</v>
      </c>
      <c r="D276" s="3">
        <f t="shared" si="93"/>
        <v>433084.02</v>
      </c>
      <c r="E276" s="2">
        <f>7.61%/365</f>
        <v>2.0849315068493152E-4</v>
      </c>
      <c r="F276" s="2">
        <v>31</v>
      </c>
      <c r="G276" s="17">
        <f t="shared" si="95"/>
        <v>2799.146607073973</v>
      </c>
    </row>
    <row r="277" spans="2:7" x14ac:dyDescent="0.2">
      <c r="B277" s="15"/>
      <c r="C277" s="2">
        <f t="shared" si="90"/>
        <v>8</v>
      </c>
      <c r="D277" s="3">
        <f t="shared" si="93"/>
        <v>433084.02</v>
      </c>
      <c r="E277" s="2">
        <f>7.61%/365</f>
        <v>2.0849315068493152E-4</v>
      </c>
      <c r="F277" s="2">
        <v>31</v>
      </c>
      <c r="G277" s="17">
        <f t="shared" si="95"/>
        <v>2799.146607073973</v>
      </c>
    </row>
    <row r="278" spans="2:7" x14ac:dyDescent="0.2">
      <c r="B278" s="15"/>
      <c r="C278" s="2">
        <f t="shared" si="90"/>
        <v>9</v>
      </c>
      <c r="D278" s="3">
        <f t="shared" si="93"/>
        <v>433084.02</v>
      </c>
      <c r="E278" s="2">
        <f t="shared" ref="E278:E280" si="96">7.61%/365</f>
        <v>2.0849315068493152E-4</v>
      </c>
      <c r="F278" s="2">
        <v>30</v>
      </c>
      <c r="G278" s="17">
        <f t="shared" si="95"/>
        <v>2708.8515552328768</v>
      </c>
    </row>
    <row r="279" spans="2:7" x14ac:dyDescent="0.2">
      <c r="B279" s="15"/>
      <c r="C279" s="2">
        <f t="shared" si="90"/>
        <v>10</v>
      </c>
      <c r="D279" s="3">
        <f t="shared" si="93"/>
        <v>433084.02</v>
      </c>
      <c r="E279" s="2">
        <f t="shared" si="96"/>
        <v>2.0849315068493152E-4</v>
      </c>
      <c r="F279" s="2">
        <v>31</v>
      </c>
      <c r="G279" s="17">
        <f t="shared" si="95"/>
        <v>2799.146607073973</v>
      </c>
    </row>
    <row r="280" spans="2:7" x14ac:dyDescent="0.2">
      <c r="B280" s="18"/>
      <c r="C280" s="5">
        <f t="shared" si="90"/>
        <v>11</v>
      </c>
      <c r="D280" s="3">
        <f t="shared" si="93"/>
        <v>433084.02</v>
      </c>
      <c r="E280" s="5">
        <f t="shared" si="96"/>
        <v>2.0849315068493152E-4</v>
      </c>
      <c r="F280" s="5">
        <v>2</v>
      </c>
      <c r="G280" s="19">
        <f t="shared" si="95"/>
        <v>180.5901036821918</v>
      </c>
    </row>
    <row r="281" spans="2:7" x14ac:dyDescent="0.2">
      <c r="B281" s="20" t="s">
        <v>0</v>
      </c>
      <c r="C281" s="21"/>
      <c r="D281" s="22"/>
      <c r="E281" s="21"/>
      <c r="F281" s="21"/>
      <c r="G281" s="23">
        <f>SUM(G269:G280)</f>
        <v>28867.126363232881</v>
      </c>
    </row>
    <row r="284" spans="2:7" x14ac:dyDescent="0.2">
      <c r="B284" s="9" t="s">
        <v>10</v>
      </c>
    </row>
    <row r="285" spans="2:7" ht="24" x14ac:dyDescent="0.2">
      <c r="B285" s="10" t="s">
        <v>20</v>
      </c>
      <c r="C285" s="11" t="s">
        <v>21</v>
      </c>
      <c r="D285" s="11" t="s">
        <v>15</v>
      </c>
      <c r="E285" s="11" t="s">
        <v>16</v>
      </c>
      <c r="F285" s="11" t="s">
        <v>17</v>
      </c>
      <c r="G285" s="12" t="s">
        <v>18</v>
      </c>
    </row>
    <row r="286" spans="2:7" x14ac:dyDescent="0.2">
      <c r="B286" s="13">
        <v>2020</v>
      </c>
      <c r="C286" s="2">
        <v>1</v>
      </c>
      <c r="D286" s="2"/>
      <c r="E286" s="2">
        <f>8.54%/365</f>
        <v>2.3397260273972601E-4</v>
      </c>
      <c r="F286" s="2"/>
      <c r="G286" s="14"/>
    </row>
    <row r="287" spans="2:7" x14ac:dyDescent="0.2">
      <c r="B287" s="15"/>
      <c r="C287" s="2">
        <f>+C286+1</f>
        <v>2</v>
      </c>
      <c r="D287" s="2"/>
      <c r="E287" s="2">
        <f t="shared" ref="E287:E288" si="97">8.54%/365</f>
        <v>2.3397260273972601E-4</v>
      </c>
      <c r="F287" s="2"/>
      <c r="G287" s="14"/>
    </row>
    <row r="288" spans="2:7" x14ac:dyDescent="0.2">
      <c r="B288" s="15"/>
      <c r="C288" s="2">
        <f t="shared" ref="C288:C308" si="98">+C287+1</f>
        <v>3</v>
      </c>
      <c r="D288" s="2"/>
      <c r="E288" s="2">
        <f t="shared" si="97"/>
        <v>2.3397260273972601E-4</v>
      </c>
      <c r="F288" s="2"/>
      <c r="G288" s="14"/>
    </row>
    <row r="289" spans="2:7" x14ac:dyDescent="0.2">
      <c r="B289" s="13"/>
      <c r="C289" s="2">
        <f t="shared" si="98"/>
        <v>4</v>
      </c>
      <c r="D289" s="3"/>
      <c r="E289" s="2">
        <f>8.11%/365</f>
        <v>2.2219178082191778E-4</v>
      </c>
      <c r="F289" s="2"/>
      <c r="G289" s="14"/>
    </row>
    <row r="290" spans="2:7" x14ac:dyDescent="0.2">
      <c r="B290" s="15"/>
      <c r="C290" s="2">
        <f t="shared" si="98"/>
        <v>5</v>
      </c>
      <c r="D290" s="3"/>
      <c r="E290" s="2">
        <f t="shared" ref="E290:E291" si="99">8.11%/365</f>
        <v>2.2219178082191778E-4</v>
      </c>
      <c r="F290" s="4"/>
      <c r="G290" s="16"/>
    </row>
    <row r="291" spans="2:7" x14ac:dyDescent="0.2">
      <c r="B291" s="15"/>
      <c r="C291" s="2">
        <f t="shared" si="98"/>
        <v>6</v>
      </c>
      <c r="D291" s="3"/>
      <c r="E291" s="2">
        <f t="shared" si="99"/>
        <v>2.2219178082191778E-4</v>
      </c>
      <c r="F291" s="4"/>
      <c r="G291" s="16"/>
    </row>
    <row r="292" spans="2:7" x14ac:dyDescent="0.2">
      <c r="B292" s="15"/>
      <c r="C292" s="2">
        <f t="shared" si="98"/>
        <v>7</v>
      </c>
      <c r="D292" s="3"/>
      <c r="E292" s="2">
        <f>7.89%/365</f>
        <v>2.1616438356164382E-4</v>
      </c>
      <c r="F292" s="4"/>
      <c r="G292" s="16"/>
    </row>
    <row r="293" spans="2:7" x14ac:dyDescent="0.2">
      <c r="B293" s="15"/>
      <c r="C293" s="2">
        <f t="shared" si="98"/>
        <v>8</v>
      </c>
      <c r="D293" s="3"/>
      <c r="E293" s="2">
        <f>7.89%/365</f>
        <v>2.1616438356164382E-4</v>
      </c>
      <c r="F293" s="4"/>
      <c r="G293" s="16"/>
    </row>
    <row r="294" spans="2:7" x14ac:dyDescent="0.2">
      <c r="B294" s="15"/>
      <c r="C294" s="2">
        <f t="shared" si="98"/>
        <v>9</v>
      </c>
      <c r="D294" s="3"/>
      <c r="E294" s="2">
        <f t="shared" ref="E294:E297" si="100">7.89%/365</f>
        <v>2.1616438356164382E-4</v>
      </c>
      <c r="F294" s="4"/>
      <c r="G294" s="16"/>
    </row>
    <row r="295" spans="2:7" x14ac:dyDescent="0.2">
      <c r="B295" s="15"/>
      <c r="C295" s="2">
        <f t="shared" si="98"/>
        <v>10</v>
      </c>
      <c r="D295" s="3"/>
      <c r="E295" s="2">
        <f>7.89%/365</f>
        <v>2.1616438356164382E-4</v>
      </c>
      <c r="F295" s="2"/>
      <c r="G295" s="17"/>
    </row>
    <row r="296" spans="2:7" x14ac:dyDescent="0.2">
      <c r="B296" s="15"/>
      <c r="C296" s="2">
        <f t="shared" si="98"/>
        <v>11</v>
      </c>
      <c r="D296" s="3"/>
      <c r="E296" s="2">
        <f>7.89%/365</f>
        <v>2.1616438356164382E-4</v>
      </c>
      <c r="F296" s="2"/>
      <c r="G296" s="17"/>
    </row>
    <row r="297" spans="2:7" x14ac:dyDescent="0.2">
      <c r="B297" s="18"/>
      <c r="C297" s="5">
        <f t="shared" si="98"/>
        <v>12</v>
      </c>
      <c r="D297" s="6"/>
      <c r="E297" s="5">
        <f t="shared" si="100"/>
        <v>2.1616438356164382E-4</v>
      </c>
      <c r="F297" s="5"/>
      <c r="G297" s="19"/>
    </row>
    <row r="298" spans="2:7" x14ac:dyDescent="0.2">
      <c r="B298" s="13">
        <v>2021</v>
      </c>
      <c r="C298" s="2">
        <v>1</v>
      </c>
      <c r="D298" s="3">
        <v>456714.06</v>
      </c>
      <c r="E298" s="2">
        <f>7.75%/365</f>
        <v>2.1232876712328768E-4</v>
      </c>
      <c r="F298" s="2">
        <v>11</v>
      </c>
      <c r="G298" s="17">
        <f>+E298*F298*D298</f>
        <v>1066.7088661643836</v>
      </c>
    </row>
    <row r="299" spans="2:7" x14ac:dyDescent="0.2">
      <c r="B299" s="15"/>
      <c r="C299" s="2">
        <f>+C298+1</f>
        <v>2</v>
      </c>
      <c r="D299" s="3">
        <f t="shared" ref="D299:D308" si="101">+D298</f>
        <v>456714.06</v>
      </c>
      <c r="E299" s="2">
        <f t="shared" ref="E299:E303" si="102">7.75%/365</f>
        <v>2.1232876712328768E-4</v>
      </c>
      <c r="F299" s="2">
        <v>28</v>
      </c>
      <c r="G299" s="17">
        <f>+E299*F299*D299</f>
        <v>2715.2589320547945</v>
      </c>
    </row>
    <row r="300" spans="2:7" x14ac:dyDescent="0.2">
      <c r="B300" s="15"/>
      <c r="C300" s="2">
        <f t="shared" si="98"/>
        <v>3</v>
      </c>
      <c r="D300" s="3">
        <f t="shared" si="101"/>
        <v>456714.06</v>
      </c>
      <c r="E300" s="2">
        <f t="shared" si="102"/>
        <v>2.1232876712328768E-4</v>
      </c>
      <c r="F300" s="2">
        <v>31</v>
      </c>
      <c r="G300" s="17">
        <f>+E300*F300*D300</f>
        <v>3006.1795319178082</v>
      </c>
    </row>
    <row r="301" spans="2:7" x14ac:dyDescent="0.2">
      <c r="B301" s="15"/>
      <c r="C301" s="2">
        <f t="shared" si="98"/>
        <v>4</v>
      </c>
      <c r="D301" s="3">
        <f t="shared" si="101"/>
        <v>456714.06</v>
      </c>
      <c r="E301" s="2">
        <f t="shared" si="102"/>
        <v>2.1232876712328768E-4</v>
      </c>
      <c r="F301" s="2">
        <v>30</v>
      </c>
      <c r="G301" s="17">
        <f>+E301*F301*D301</f>
        <v>2909.2059986301374</v>
      </c>
    </row>
    <row r="302" spans="2:7" x14ac:dyDescent="0.2">
      <c r="B302" s="15"/>
      <c r="C302" s="2">
        <f t="shared" si="98"/>
        <v>5</v>
      </c>
      <c r="D302" s="3">
        <f t="shared" si="101"/>
        <v>456714.06</v>
      </c>
      <c r="E302" s="2">
        <f t="shared" si="102"/>
        <v>2.1232876712328768E-4</v>
      </c>
      <c r="F302" s="2">
        <v>31</v>
      </c>
      <c r="G302" s="17">
        <f t="shared" ref="G302:G308" si="103">+E302*F302*D302</f>
        <v>3006.1795319178082</v>
      </c>
    </row>
    <row r="303" spans="2:7" x14ac:dyDescent="0.2">
      <c r="B303" s="15"/>
      <c r="C303" s="2">
        <f t="shared" si="98"/>
        <v>6</v>
      </c>
      <c r="D303" s="3">
        <f t="shared" si="101"/>
        <v>456714.06</v>
      </c>
      <c r="E303" s="2">
        <f t="shared" si="102"/>
        <v>2.1232876712328768E-4</v>
      </c>
      <c r="F303" s="2">
        <v>30</v>
      </c>
      <c r="G303" s="17">
        <f t="shared" si="103"/>
        <v>2909.2059986301374</v>
      </c>
    </row>
    <row r="304" spans="2:7" x14ac:dyDescent="0.2">
      <c r="B304" s="15"/>
      <c r="C304" s="2">
        <f t="shared" si="98"/>
        <v>7</v>
      </c>
      <c r="D304" s="3">
        <f t="shared" si="101"/>
        <v>456714.06</v>
      </c>
      <c r="E304" s="2">
        <f>7.61%/365</f>
        <v>2.0849315068493152E-4</v>
      </c>
      <c r="F304" s="2">
        <v>31</v>
      </c>
      <c r="G304" s="17">
        <f t="shared" si="103"/>
        <v>2951.8743532767126</v>
      </c>
    </row>
    <row r="305" spans="2:7" x14ac:dyDescent="0.2">
      <c r="B305" s="15"/>
      <c r="C305" s="2">
        <f t="shared" si="98"/>
        <v>8</v>
      </c>
      <c r="D305" s="3">
        <f t="shared" si="101"/>
        <v>456714.06</v>
      </c>
      <c r="E305" s="2">
        <f>7.61%/365</f>
        <v>2.0849315068493152E-4</v>
      </c>
      <c r="F305" s="2">
        <v>31</v>
      </c>
      <c r="G305" s="17">
        <f t="shared" si="103"/>
        <v>2951.8743532767126</v>
      </c>
    </row>
    <row r="306" spans="2:7" x14ac:dyDescent="0.2">
      <c r="B306" s="15"/>
      <c r="C306" s="2">
        <f t="shared" si="98"/>
        <v>9</v>
      </c>
      <c r="D306" s="3">
        <f t="shared" si="101"/>
        <v>456714.06</v>
      </c>
      <c r="E306" s="2">
        <f t="shared" ref="E306:E308" si="104">7.61%/365</f>
        <v>2.0849315068493152E-4</v>
      </c>
      <c r="F306" s="2">
        <v>30</v>
      </c>
      <c r="G306" s="17">
        <f t="shared" si="103"/>
        <v>2856.6525999452056</v>
      </c>
    </row>
    <row r="307" spans="2:7" x14ac:dyDescent="0.2">
      <c r="B307" s="15"/>
      <c r="C307" s="2">
        <f t="shared" si="98"/>
        <v>10</v>
      </c>
      <c r="D307" s="3">
        <f t="shared" si="101"/>
        <v>456714.06</v>
      </c>
      <c r="E307" s="2">
        <f t="shared" si="104"/>
        <v>2.0849315068493152E-4</v>
      </c>
      <c r="F307" s="2">
        <v>31</v>
      </c>
      <c r="G307" s="17">
        <f t="shared" si="103"/>
        <v>2951.8743532767126</v>
      </c>
    </row>
    <row r="308" spans="2:7" x14ac:dyDescent="0.2">
      <c r="B308" s="18"/>
      <c r="C308" s="5">
        <f t="shared" si="98"/>
        <v>11</v>
      </c>
      <c r="D308" s="3">
        <f t="shared" si="101"/>
        <v>456714.06</v>
      </c>
      <c r="E308" s="5">
        <f t="shared" si="104"/>
        <v>2.0849315068493152E-4</v>
      </c>
      <c r="F308" s="5">
        <v>2</v>
      </c>
      <c r="G308" s="19">
        <f t="shared" si="103"/>
        <v>190.44350666301369</v>
      </c>
    </row>
    <row r="309" spans="2:7" x14ac:dyDescent="0.2">
      <c r="B309" s="20" t="s">
        <v>0</v>
      </c>
      <c r="C309" s="21"/>
      <c r="D309" s="22"/>
      <c r="E309" s="21"/>
      <c r="F309" s="21"/>
      <c r="G309" s="23">
        <f>SUM(G298:G308)</f>
        <v>27515.458025753425</v>
      </c>
    </row>
    <row r="312" spans="2:7" x14ac:dyDescent="0.2">
      <c r="B312" s="9" t="s">
        <v>11</v>
      </c>
    </row>
    <row r="313" spans="2:7" ht="24" x14ac:dyDescent="0.2">
      <c r="B313" s="10" t="s">
        <v>20</v>
      </c>
      <c r="C313" s="11" t="s">
        <v>21</v>
      </c>
      <c r="D313" s="11" t="s">
        <v>15</v>
      </c>
      <c r="E313" s="11" t="s">
        <v>16</v>
      </c>
      <c r="F313" s="11" t="s">
        <v>17</v>
      </c>
      <c r="G313" s="12" t="s">
        <v>18</v>
      </c>
    </row>
    <row r="314" spans="2:7" x14ac:dyDescent="0.2">
      <c r="B314" s="13">
        <v>2020</v>
      </c>
      <c r="C314" s="2">
        <v>1</v>
      </c>
      <c r="D314" s="2"/>
      <c r="E314" s="2">
        <f>8.54%/365</f>
        <v>2.3397260273972601E-4</v>
      </c>
      <c r="F314" s="2"/>
      <c r="G314" s="14"/>
    </row>
    <row r="315" spans="2:7" x14ac:dyDescent="0.2">
      <c r="B315" s="15"/>
      <c r="C315" s="2">
        <f>+C314+1</f>
        <v>2</v>
      </c>
      <c r="D315" s="2"/>
      <c r="E315" s="2">
        <f t="shared" ref="E315:E316" si="105">8.54%/365</f>
        <v>2.3397260273972601E-4</v>
      </c>
      <c r="F315" s="2"/>
      <c r="G315" s="14"/>
    </row>
    <row r="316" spans="2:7" x14ac:dyDescent="0.2">
      <c r="B316" s="15"/>
      <c r="C316" s="2">
        <f t="shared" ref="C316:C336" si="106">+C315+1</f>
        <v>3</v>
      </c>
      <c r="D316" s="2"/>
      <c r="E316" s="2">
        <f t="shared" si="105"/>
        <v>2.3397260273972601E-4</v>
      </c>
      <c r="F316" s="2"/>
      <c r="G316" s="14"/>
    </row>
    <row r="317" spans="2:7" x14ac:dyDescent="0.2">
      <c r="B317" s="13"/>
      <c r="C317" s="2">
        <f t="shared" si="106"/>
        <v>4</v>
      </c>
      <c r="D317" s="3"/>
      <c r="E317" s="2">
        <f>8.11%/365</f>
        <v>2.2219178082191778E-4</v>
      </c>
      <c r="F317" s="2"/>
      <c r="G317" s="14"/>
    </row>
    <row r="318" spans="2:7" x14ac:dyDescent="0.2">
      <c r="B318" s="15"/>
      <c r="C318" s="2">
        <f t="shared" si="106"/>
        <v>5</v>
      </c>
      <c r="D318" s="3"/>
      <c r="E318" s="2">
        <f t="shared" ref="E318:E319" si="107">8.11%/365</f>
        <v>2.2219178082191778E-4</v>
      </c>
      <c r="F318" s="4"/>
      <c r="G318" s="16"/>
    </row>
    <row r="319" spans="2:7" x14ac:dyDescent="0.2">
      <c r="B319" s="15"/>
      <c r="C319" s="2">
        <f t="shared" si="106"/>
        <v>6</v>
      </c>
      <c r="D319" s="3"/>
      <c r="E319" s="2">
        <f t="shared" si="107"/>
        <v>2.2219178082191778E-4</v>
      </c>
      <c r="F319" s="4"/>
      <c r="G319" s="16"/>
    </row>
    <row r="320" spans="2:7" x14ac:dyDescent="0.2">
      <c r="B320" s="15"/>
      <c r="C320" s="2">
        <f t="shared" si="106"/>
        <v>7</v>
      </c>
      <c r="D320" s="3"/>
      <c r="E320" s="2">
        <f>7.89%/365</f>
        <v>2.1616438356164382E-4</v>
      </c>
      <c r="F320" s="4"/>
      <c r="G320" s="16"/>
    </row>
    <row r="321" spans="2:7" x14ac:dyDescent="0.2">
      <c r="B321" s="15"/>
      <c r="C321" s="2">
        <f t="shared" si="106"/>
        <v>8</v>
      </c>
      <c r="D321" s="3"/>
      <c r="E321" s="2">
        <f>7.89%/365</f>
        <v>2.1616438356164382E-4</v>
      </c>
      <c r="F321" s="4"/>
      <c r="G321" s="16"/>
    </row>
    <row r="322" spans="2:7" x14ac:dyDescent="0.2">
      <c r="B322" s="15"/>
      <c r="C322" s="2">
        <f t="shared" si="106"/>
        <v>9</v>
      </c>
      <c r="D322" s="3"/>
      <c r="E322" s="2">
        <f t="shared" ref="E322:E325" si="108">7.89%/365</f>
        <v>2.1616438356164382E-4</v>
      </c>
      <c r="F322" s="4"/>
      <c r="G322" s="16"/>
    </row>
    <row r="323" spans="2:7" x14ac:dyDescent="0.2">
      <c r="B323" s="15"/>
      <c r="C323" s="2">
        <f t="shared" si="106"/>
        <v>10</v>
      </c>
      <c r="D323" s="3"/>
      <c r="E323" s="2">
        <f>7.89%/365</f>
        <v>2.1616438356164382E-4</v>
      </c>
      <c r="F323" s="2"/>
      <c r="G323" s="17"/>
    </row>
    <row r="324" spans="2:7" x14ac:dyDescent="0.2">
      <c r="B324" s="15"/>
      <c r="C324" s="2">
        <f t="shared" si="106"/>
        <v>11</v>
      </c>
      <c r="D324" s="3"/>
      <c r="E324" s="2">
        <f>7.89%/365</f>
        <v>2.1616438356164382E-4</v>
      </c>
      <c r="F324" s="2"/>
      <c r="G324" s="17"/>
    </row>
    <row r="325" spans="2:7" x14ac:dyDescent="0.2">
      <c r="B325" s="18"/>
      <c r="C325" s="5">
        <f t="shared" si="106"/>
        <v>12</v>
      </c>
      <c r="D325" s="6"/>
      <c r="E325" s="5">
        <f t="shared" si="108"/>
        <v>2.1616438356164382E-4</v>
      </c>
      <c r="F325" s="5"/>
      <c r="G325" s="19"/>
    </row>
    <row r="326" spans="2:7" x14ac:dyDescent="0.2">
      <c r="B326" s="13">
        <v>2021</v>
      </c>
      <c r="C326" s="2">
        <v>1</v>
      </c>
      <c r="D326" s="3"/>
      <c r="E326" s="2">
        <f>7.75%/365</f>
        <v>2.1232876712328768E-4</v>
      </c>
      <c r="F326" s="2"/>
      <c r="G326" s="17"/>
    </row>
    <row r="327" spans="2:7" x14ac:dyDescent="0.2">
      <c r="B327" s="15"/>
      <c r="C327" s="2">
        <f>+C326+1</f>
        <v>2</v>
      </c>
      <c r="D327" s="3"/>
      <c r="E327" s="2">
        <f t="shared" ref="E327:E331" si="109">7.75%/365</f>
        <v>2.1232876712328768E-4</v>
      </c>
      <c r="F327" s="2"/>
      <c r="G327" s="17"/>
    </row>
    <row r="328" spans="2:7" x14ac:dyDescent="0.2">
      <c r="B328" s="15"/>
      <c r="C328" s="2">
        <f t="shared" si="106"/>
        <v>3</v>
      </c>
      <c r="D328" s="3"/>
      <c r="E328" s="2">
        <f t="shared" si="109"/>
        <v>2.1232876712328768E-4</v>
      </c>
      <c r="F328" s="2"/>
      <c r="G328" s="17"/>
    </row>
    <row r="329" spans="2:7" x14ac:dyDescent="0.2">
      <c r="B329" s="15"/>
      <c r="C329" s="2">
        <f t="shared" si="106"/>
        <v>4</v>
      </c>
      <c r="D329" s="3"/>
      <c r="E329" s="2">
        <f t="shared" si="109"/>
        <v>2.1232876712328768E-4</v>
      </c>
      <c r="F329" s="2"/>
      <c r="G329" s="17"/>
    </row>
    <row r="330" spans="2:7" x14ac:dyDescent="0.2">
      <c r="B330" s="15"/>
      <c r="C330" s="2">
        <f t="shared" si="106"/>
        <v>5</v>
      </c>
      <c r="D330" s="3"/>
      <c r="E330" s="2">
        <f t="shared" si="109"/>
        <v>2.1232876712328768E-4</v>
      </c>
      <c r="F330" s="2"/>
      <c r="G330" s="17"/>
    </row>
    <row r="331" spans="2:7" x14ac:dyDescent="0.2">
      <c r="B331" s="15"/>
      <c r="C331" s="2">
        <f t="shared" si="106"/>
        <v>6</v>
      </c>
      <c r="D331" s="3"/>
      <c r="E331" s="2">
        <f t="shared" si="109"/>
        <v>2.1232876712328768E-4</v>
      </c>
      <c r="F331" s="2"/>
      <c r="G331" s="17"/>
    </row>
    <row r="332" spans="2:7" x14ac:dyDescent="0.2">
      <c r="B332" s="15"/>
      <c r="C332" s="2">
        <f t="shared" si="106"/>
        <v>7</v>
      </c>
      <c r="D332" s="3">
        <v>119485.13</v>
      </c>
      <c r="E332" s="2">
        <f>7.61%/365</f>
        <v>2.0849315068493152E-4</v>
      </c>
      <c r="F332" s="2">
        <v>1</v>
      </c>
      <c r="G332" s="17">
        <f t="shared" ref="G332:G336" si="110">+E332*F332*D332</f>
        <v>24.911831213698633</v>
      </c>
    </row>
    <row r="333" spans="2:7" x14ac:dyDescent="0.2">
      <c r="B333" s="15"/>
      <c r="C333" s="2">
        <f t="shared" si="106"/>
        <v>8</v>
      </c>
      <c r="D333" s="3">
        <f t="shared" ref="D333:D336" si="111">+D332</f>
        <v>119485.13</v>
      </c>
      <c r="E333" s="2">
        <f>7.61%/365</f>
        <v>2.0849315068493152E-4</v>
      </c>
      <c r="F333" s="2">
        <v>31</v>
      </c>
      <c r="G333" s="17">
        <f t="shared" si="110"/>
        <v>772.26676762465763</v>
      </c>
    </row>
    <row r="334" spans="2:7" x14ac:dyDescent="0.2">
      <c r="B334" s="15"/>
      <c r="C334" s="2">
        <f t="shared" si="106"/>
        <v>9</v>
      </c>
      <c r="D334" s="3">
        <f t="shared" si="111"/>
        <v>119485.13</v>
      </c>
      <c r="E334" s="2">
        <f t="shared" ref="E334:E336" si="112">7.61%/365</f>
        <v>2.0849315068493152E-4</v>
      </c>
      <c r="F334" s="2">
        <v>30</v>
      </c>
      <c r="G334" s="17">
        <f t="shared" si="110"/>
        <v>747.35493641095889</v>
      </c>
    </row>
    <row r="335" spans="2:7" x14ac:dyDescent="0.2">
      <c r="B335" s="15"/>
      <c r="C335" s="2">
        <f t="shared" si="106"/>
        <v>10</v>
      </c>
      <c r="D335" s="3">
        <f t="shared" si="111"/>
        <v>119485.13</v>
      </c>
      <c r="E335" s="2">
        <f t="shared" si="112"/>
        <v>2.0849315068493152E-4</v>
      </c>
      <c r="F335" s="2">
        <v>31</v>
      </c>
      <c r="G335" s="17">
        <f t="shared" si="110"/>
        <v>772.26676762465763</v>
      </c>
    </row>
    <row r="336" spans="2:7" x14ac:dyDescent="0.2">
      <c r="B336" s="18"/>
      <c r="C336" s="5">
        <f t="shared" si="106"/>
        <v>11</v>
      </c>
      <c r="D336" s="3">
        <f t="shared" si="111"/>
        <v>119485.13</v>
      </c>
      <c r="E336" s="5">
        <f t="shared" si="112"/>
        <v>2.0849315068493152E-4</v>
      </c>
      <c r="F336" s="5">
        <v>2</v>
      </c>
      <c r="G336" s="19">
        <f t="shared" si="110"/>
        <v>49.823662427397267</v>
      </c>
    </row>
    <row r="337" spans="2:7" x14ac:dyDescent="0.2">
      <c r="B337" s="20" t="s">
        <v>0</v>
      </c>
      <c r="C337" s="21"/>
      <c r="D337" s="22"/>
      <c r="E337" s="21"/>
      <c r="F337" s="21"/>
      <c r="G337" s="23">
        <f>SUM(G332:G336)</f>
        <v>2366.6239653013704</v>
      </c>
    </row>
    <row r="340" spans="2:7" x14ac:dyDescent="0.2">
      <c r="B340" s="9" t="s">
        <v>12</v>
      </c>
    </row>
    <row r="341" spans="2:7" ht="24" x14ac:dyDescent="0.2">
      <c r="B341" s="10" t="s">
        <v>20</v>
      </c>
      <c r="C341" s="11" t="s">
        <v>21</v>
      </c>
      <c r="D341" s="11" t="s">
        <v>15</v>
      </c>
      <c r="E341" s="11" t="s">
        <v>16</v>
      </c>
      <c r="F341" s="11" t="s">
        <v>17</v>
      </c>
      <c r="G341" s="12" t="s">
        <v>18</v>
      </c>
    </row>
    <row r="342" spans="2:7" x14ac:dyDescent="0.2">
      <c r="B342" s="13">
        <v>2020</v>
      </c>
      <c r="C342" s="2">
        <v>1</v>
      </c>
      <c r="D342" s="2"/>
      <c r="E342" s="2">
        <f>8.54%/365</f>
        <v>2.3397260273972601E-4</v>
      </c>
      <c r="F342" s="2"/>
      <c r="G342" s="14"/>
    </row>
    <row r="343" spans="2:7" x14ac:dyDescent="0.2">
      <c r="B343" s="15"/>
      <c r="C343" s="2">
        <f>+C342+1</f>
        <v>2</v>
      </c>
      <c r="D343" s="2"/>
      <c r="E343" s="2">
        <f t="shared" ref="E343:E344" si="113">8.54%/365</f>
        <v>2.3397260273972601E-4</v>
      </c>
      <c r="F343" s="2"/>
      <c r="G343" s="14"/>
    </row>
    <row r="344" spans="2:7" x14ac:dyDescent="0.2">
      <c r="B344" s="15"/>
      <c r="C344" s="2">
        <f t="shared" ref="C344:C364" si="114">+C343+1</f>
        <v>3</v>
      </c>
      <c r="D344" s="2"/>
      <c r="E344" s="2">
        <f t="shared" si="113"/>
        <v>2.3397260273972601E-4</v>
      </c>
      <c r="F344" s="2"/>
      <c r="G344" s="14"/>
    </row>
    <row r="345" spans="2:7" x14ac:dyDescent="0.2">
      <c r="B345" s="13"/>
      <c r="C345" s="2">
        <f t="shared" si="114"/>
        <v>4</v>
      </c>
      <c r="D345" s="3"/>
      <c r="E345" s="2">
        <f>8.11%/365</f>
        <v>2.2219178082191778E-4</v>
      </c>
      <c r="F345" s="2"/>
      <c r="G345" s="14"/>
    </row>
    <row r="346" spans="2:7" x14ac:dyDescent="0.2">
      <c r="B346" s="15"/>
      <c r="C346" s="2">
        <f t="shared" si="114"/>
        <v>5</v>
      </c>
      <c r="D346" s="3"/>
      <c r="E346" s="2">
        <f t="shared" ref="E346:E347" si="115">8.11%/365</f>
        <v>2.2219178082191778E-4</v>
      </c>
      <c r="F346" s="4"/>
      <c r="G346" s="16"/>
    </row>
    <row r="347" spans="2:7" x14ac:dyDescent="0.2">
      <c r="B347" s="15"/>
      <c r="C347" s="2">
        <f t="shared" si="114"/>
        <v>6</v>
      </c>
      <c r="D347" s="3"/>
      <c r="E347" s="2">
        <f t="shared" si="115"/>
        <v>2.2219178082191778E-4</v>
      </c>
      <c r="F347" s="4"/>
      <c r="G347" s="16"/>
    </row>
    <row r="348" spans="2:7" x14ac:dyDescent="0.2">
      <c r="B348" s="15"/>
      <c r="C348" s="2">
        <f t="shared" si="114"/>
        <v>7</v>
      </c>
      <c r="D348" s="3"/>
      <c r="E348" s="2">
        <f>7.89%/365</f>
        <v>2.1616438356164382E-4</v>
      </c>
      <c r="F348" s="4"/>
      <c r="G348" s="16"/>
    </row>
    <row r="349" spans="2:7" x14ac:dyDescent="0.2">
      <c r="B349" s="15"/>
      <c r="C349" s="2">
        <f t="shared" si="114"/>
        <v>8</v>
      </c>
      <c r="D349" s="3"/>
      <c r="E349" s="2">
        <f>7.89%/365</f>
        <v>2.1616438356164382E-4</v>
      </c>
      <c r="F349" s="4"/>
      <c r="G349" s="16"/>
    </row>
    <row r="350" spans="2:7" x14ac:dyDescent="0.2">
      <c r="B350" s="15"/>
      <c r="C350" s="2">
        <f t="shared" si="114"/>
        <v>9</v>
      </c>
      <c r="D350" s="3"/>
      <c r="E350" s="2">
        <f t="shared" ref="E350:E353" si="116">7.89%/365</f>
        <v>2.1616438356164382E-4</v>
      </c>
      <c r="F350" s="4"/>
      <c r="G350" s="16"/>
    </row>
    <row r="351" spans="2:7" x14ac:dyDescent="0.2">
      <c r="B351" s="15"/>
      <c r="C351" s="2">
        <f t="shared" si="114"/>
        <v>10</v>
      </c>
      <c r="D351" s="3"/>
      <c r="E351" s="2">
        <f>7.89%/365</f>
        <v>2.1616438356164382E-4</v>
      </c>
      <c r="F351" s="2"/>
      <c r="G351" s="17"/>
    </row>
    <row r="352" spans="2:7" x14ac:dyDescent="0.2">
      <c r="B352" s="15"/>
      <c r="C352" s="2">
        <f t="shared" si="114"/>
        <v>11</v>
      </c>
      <c r="D352" s="3"/>
      <c r="E352" s="2">
        <f>7.89%/365</f>
        <v>2.1616438356164382E-4</v>
      </c>
      <c r="F352" s="2"/>
      <c r="G352" s="17"/>
    </row>
    <row r="353" spans="2:7" x14ac:dyDescent="0.2">
      <c r="B353" s="18"/>
      <c r="C353" s="5">
        <f t="shared" si="114"/>
        <v>12</v>
      </c>
      <c r="D353" s="6"/>
      <c r="E353" s="5">
        <f t="shared" si="116"/>
        <v>2.1616438356164382E-4</v>
      </c>
      <c r="F353" s="5"/>
      <c r="G353" s="19"/>
    </row>
    <row r="354" spans="2:7" x14ac:dyDescent="0.2">
      <c r="B354" s="13">
        <v>2021</v>
      </c>
      <c r="C354" s="2">
        <v>1</v>
      </c>
      <c r="D354" s="3"/>
      <c r="E354" s="2">
        <f>7.75%/365</f>
        <v>2.1232876712328768E-4</v>
      </c>
      <c r="F354" s="2"/>
      <c r="G354" s="17"/>
    </row>
    <row r="355" spans="2:7" x14ac:dyDescent="0.2">
      <c r="B355" s="15"/>
      <c r="C355" s="2">
        <f>+C354+1</f>
        <v>2</v>
      </c>
      <c r="D355" s="3"/>
      <c r="E355" s="2">
        <f t="shared" ref="E355:E359" si="117">7.75%/365</f>
        <v>2.1232876712328768E-4</v>
      </c>
      <c r="F355" s="2"/>
      <c r="G355" s="17"/>
    </row>
    <row r="356" spans="2:7" x14ac:dyDescent="0.2">
      <c r="B356" s="15"/>
      <c r="C356" s="2">
        <f t="shared" si="114"/>
        <v>3</v>
      </c>
      <c r="D356" s="3"/>
      <c r="E356" s="2">
        <f t="shared" si="117"/>
        <v>2.1232876712328768E-4</v>
      </c>
      <c r="F356" s="2"/>
      <c r="G356" s="17"/>
    </row>
    <row r="357" spans="2:7" x14ac:dyDescent="0.2">
      <c r="B357" s="15"/>
      <c r="C357" s="2">
        <f t="shared" si="114"/>
        <v>4</v>
      </c>
      <c r="D357" s="3"/>
      <c r="E357" s="2">
        <f t="shared" si="117"/>
        <v>2.1232876712328768E-4</v>
      </c>
      <c r="F357" s="2"/>
      <c r="G357" s="17"/>
    </row>
    <row r="358" spans="2:7" x14ac:dyDescent="0.2">
      <c r="B358" s="15"/>
      <c r="C358" s="2">
        <f t="shared" si="114"/>
        <v>5</v>
      </c>
      <c r="D358" s="3"/>
      <c r="E358" s="2">
        <f t="shared" si="117"/>
        <v>2.1232876712328768E-4</v>
      </c>
      <c r="F358" s="2"/>
      <c r="G358" s="17"/>
    </row>
    <row r="359" spans="2:7" x14ac:dyDescent="0.2">
      <c r="B359" s="15"/>
      <c r="C359" s="2">
        <f t="shared" si="114"/>
        <v>6</v>
      </c>
      <c r="D359" s="3"/>
      <c r="E359" s="2">
        <f t="shared" si="117"/>
        <v>2.1232876712328768E-4</v>
      </c>
      <c r="F359" s="2"/>
      <c r="G359" s="17"/>
    </row>
    <row r="360" spans="2:7" x14ac:dyDescent="0.2">
      <c r="B360" s="15"/>
      <c r="C360" s="2">
        <f t="shared" si="114"/>
        <v>7</v>
      </c>
      <c r="D360" s="3"/>
      <c r="E360" s="2">
        <f>7.61%/365</f>
        <v>2.0849315068493152E-4</v>
      </c>
      <c r="F360" s="2"/>
      <c r="G360" s="17"/>
    </row>
    <row r="361" spans="2:7" x14ac:dyDescent="0.2">
      <c r="B361" s="15"/>
      <c r="C361" s="2">
        <f t="shared" si="114"/>
        <v>8</v>
      </c>
      <c r="D361" s="3">
        <v>206625.88</v>
      </c>
      <c r="E361" s="2">
        <f>7.61%/365</f>
        <v>2.0849315068493152E-4</v>
      </c>
      <c r="F361" s="2">
        <v>6</v>
      </c>
      <c r="G361" s="17">
        <f t="shared" ref="G361:G364" si="118">+E361*F361*D361</f>
        <v>258.4804844054795</v>
      </c>
    </row>
    <row r="362" spans="2:7" x14ac:dyDescent="0.2">
      <c r="B362" s="15"/>
      <c r="C362" s="2">
        <f t="shared" si="114"/>
        <v>9</v>
      </c>
      <c r="D362" s="3">
        <f t="shared" ref="D362:D364" si="119">+D361</f>
        <v>206625.88</v>
      </c>
      <c r="E362" s="2">
        <f t="shared" ref="E362:E364" si="120">7.61%/365</f>
        <v>2.0849315068493152E-4</v>
      </c>
      <c r="F362" s="2">
        <v>30</v>
      </c>
      <c r="G362" s="17">
        <f t="shared" si="118"/>
        <v>1292.4024220273973</v>
      </c>
    </row>
    <row r="363" spans="2:7" x14ac:dyDescent="0.2">
      <c r="B363" s="15"/>
      <c r="C363" s="2">
        <f t="shared" si="114"/>
        <v>10</v>
      </c>
      <c r="D363" s="3">
        <f t="shared" si="119"/>
        <v>206625.88</v>
      </c>
      <c r="E363" s="2">
        <f t="shared" si="120"/>
        <v>2.0849315068493152E-4</v>
      </c>
      <c r="F363" s="2">
        <v>31</v>
      </c>
      <c r="G363" s="17">
        <f t="shared" si="118"/>
        <v>1335.4825027616439</v>
      </c>
    </row>
    <row r="364" spans="2:7" x14ac:dyDescent="0.2">
      <c r="B364" s="18"/>
      <c r="C364" s="5">
        <f t="shared" si="114"/>
        <v>11</v>
      </c>
      <c r="D364" s="3">
        <f t="shared" si="119"/>
        <v>206625.88</v>
      </c>
      <c r="E364" s="5">
        <f t="shared" si="120"/>
        <v>2.0849315068493152E-4</v>
      </c>
      <c r="F364" s="5">
        <v>2</v>
      </c>
      <c r="G364" s="19">
        <f t="shared" si="118"/>
        <v>86.160161468493158</v>
      </c>
    </row>
    <row r="365" spans="2:7" x14ac:dyDescent="0.2">
      <c r="B365" s="20" t="s">
        <v>0</v>
      </c>
      <c r="C365" s="21"/>
      <c r="D365" s="22"/>
      <c r="E365" s="21"/>
      <c r="F365" s="21"/>
      <c r="G365" s="23">
        <f>SUM(G361:G364)</f>
        <v>2972.5255706630142</v>
      </c>
    </row>
    <row r="368" spans="2:7" x14ac:dyDescent="0.2">
      <c r="B368" s="9" t="s">
        <v>13</v>
      </c>
    </row>
    <row r="369" spans="2:7" ht="24" x14ac:dyDescent="0.2">
      <c r="B369" s="10" t="s">
        <v>20</v>
      </c>
      <c r="C369" s="11" t="s">
        <v>21</v>
      </c>
      <c r="D369" s="11" t="s">
        <v>15</v>
      </c>
      <c r="E369" s="11" t="s">
        <v>16</v>
      </c>
      <c r="F369" s="11" t="s">
        <v>17</v>
      </c>
      <c r="G369" s="12" t="s">
        <v>18</v>
      </c>
    </row>
    <row r="370" spans="2:7" x14ac:dyDescent="0.2">
      <c r="B370" s="13">
        <v>2020</v>
      </c>
      <c r="C370" s="2">
        <v>1</v>
      </c>
      <c r="D370" s="2"/>
      <c r="E370" s="2">
        <f>8.54%/365</f>
        <v>2.3397260273972601E-4</v>
      </c>
      <c r="F370" s="2"/>
      <c r="G370" s="14"/>
    </row>
    <row r="371" spans="2:7" x14ac:dyDescent="0.2">
      <c r="B371" s="15"/>
      <c r="C371" s="2">
        <f>+C370+1</f>
        <v>2</v>
      </c>
      <c r="D371" s="2"/>
      <c r="E371" s="2">
        <f t="shared" ref="E371:E372" si="121">8.54%/365</f>
        <v>2.3397260273972601E-4</v>
      </c>
      <c r="F371" s="2"/>
      <c r="G371" s="14"/>
    </row>
    <row r="372" spans="2:7" x14ac:dyDescent="0.2">
      <c r="B372" s="15"/>
      <c r="C372" s="2">
        <f t="shared" ref="C372:C392" si="122">+C371+1</f>
        <v>3</v>
      </c>
      <c r="D372" s="2"/>
      <c r="E372" s="2">
        <f t="shared" si="121"/>
        <v>2.3397260273972601E-4</v>
      </c>
      <c r="F372" s="2"/>
      <c r="G372" s="14"/>
    </row>
    <row r="373" spans="2:7" x14ac:dyDescent="0.2">
      <c r="B373" s="13"/>
      <c r="C373" s="2">
        <f t="shared" si="122"/>
        <v>4</v>
      </c>
      <c r="D373" s="3"/>
      <c r="E373" s="2">
        <f>8.11%/365</f>
        <v>2.2219178082191778E-4</v>
      </c>
      <c r="F373" s="2"/>
      <c r="G373" s="14"/>
    </row>
    <row r="374" spans="2:7" x14ac:dyDescent="0.2">
      <c r="B374" s="15"/>
      <c r="C374" s="2">
        <f t="shared" si="122"/>
        <v>5</v>
      </c>
      <c r="D374" s="3"/>
      <c r="E374" s="2">
        <f t="shared" ref="E374:E375" si="123">8.11%/365</f>
        <v>2.2219178082191778E-4</v>
      </c>
      <c r="F374" s="4"/>
      <c r="G374" s="16"/>
    </row>
    <row r="375" spans="2:7" x14ac:dyDescent="0.2">
      <c r="B375" s="15"/>
      <c r="C375" s="2">
        <f t="shared" si="122"/>
        <v>6</v>
      </c>
      <c r="D375" s="3"/>
      <c r="E375" s="2">
        <f t="shared" si="123"/>
        <v>2.2219178082191778E-4</v>
      </c>
      <c r="F375" s="4"/>
      <c r="G375" s="16"/>
    </row>
    <row r="376" spans="2:7" x14ac:dyDescent="0.2">
      <c r="B376" s="15"/>
      <c r="C376" s="2">
        <f t="shared" si="122"/>
        <v>7</v>
      </c>
      <c r="D376" s="3"/>
      <c r="E376" s="2">
        <f>7.89%/365</f>
        <v>2.1616438356164382E-4</v>
      </c>
      <c r="F376" s="4"/>
      <c r="G376" s="16"/>
    </row>
    <row r="377" spans="2:7" x14ac:dyDescent="0.2">
      <c r="B377" s="15"/>
      <c r="C377" s="2">
        <f t="shared" si="122"/>
        <v>8</v>
      </c>
      <c r="D377" s="3"/>
      <c r="E377" s="2">
        <f>7.89%/365</f>
        <v>2.1616438356164382E-4</v>
      </c>
      <c r="F377" s="4"/>
      <c r="G377" s="16"/>
    </row>
    <row r="378" spans="2:7" x14ac:dyDescent="0.2">
      <c r="B378" s="15"/>
      <c r="C378" s="2">
        <f t="shared" si="122"/>
        <v>9</v>
      </c>
      <c r="D378" s="3"/>
      <c r="E378" s="2">
        <f t="shared" ref="E378:E381" si="124">7.89%/365</f>
        <v>2.1616438356164382E-4</v>
      </c>
      <c r="F378" s="4"/>
      <c r="G378" s="16"/>
    </row>
    <row r="379" spans="2:7" x14ac:dyDescent="0.2">
      <c r="B379" s="15"/>
      <c r="C379" s="2">
        <f t="shared" si="122"/>
        <v>10</v>
      </c>
      <c r="D379" s="3"/>
      <c r="E379" s="2">
        <f>7.89%/365</f>
        <v>2.1616438356164382E-4</v>
      </c>
      <c r="F379" s="2"/>
      <c r="G379" s="17"/>
    </row>
    <row r="380" spans="2:7" x14ac:dyDescent="0.2">
      <c r="B380" s="15"/>
      <c r="C380" s="2">
        <f t="shared" si="122"/>
        <v>11</v>
      </c>
      <c r="D380" s="3"/>
      <c r="E380" s="2">
        <f>7.89%/365</f>
        <v>2.1616438356164382E-4</v>
      </c>
      <c r="F380" s="2"/>
      <c r="G380" s="17"/>
    </row>
    <row r="381" spans="2:7" x14ac:dyDescent="0.2">
      <c r="B381" s="18"/>
      <c r="C381" s="5">
        <f t="shared" si="122"/>
        <v>12</v>
      </c>
      <c r="D381" s="6"/>
      <c r="E381" s="5">
        <f t="shared" si="124"/>
        <v>2.1616438356164382E-4</v>
      </c>
      <c r="F381" s="5"/>
      <c r="G381" s="19"/>
    </row>
    <row r="382" spans="2:7" x14ac:dyDescent="0.2">
      <c r="B382" s="13">
        <v>2021</v>
      </c>
      <c r="C382" s="2">
        <v>1</v>
      </c>
      <c r="D382" s="3"/>
      <c r="E382" s="2">
        <f>7.75%/365</f>
        <v>2.1232876712328768E-4</v>
      </c>
      <c r="F382" s="2"/>
      <c r="G382" s="17"/>
    </row>
    <row r="383" spans="2:7" x14ac:dyDescent="0.2">
      <c r="B383" s="15"/>
      <c r="C383" s="2">
        <f>+C382+1</f>
        <v>2</v>
      </c>
      <c r="D383" s="3"/>
      <c r="E383" s="2">
        <f t="shared" ref="E383:E387" si="125">7.75%/365</f>
        <v>2.1232876712328768E-4</v>
      </c>
      <c r="F383" s="2"/>
      <c r="G383" s="17"/>
    </row>
    <row r="384" spans="2:7" x14ac:dyDescent="0.2">
      <c r="B384" s="15"/>
      <c r="C384" s="2">
        <f t="shared" si="122"/>
        <v>3</v>
      </c>
      <c r="D384" s="3"/>
      <c r="E384" s="2">
        <f t="shared" si="125"/>
        <v>2.1232876712328768E-4</v>
      </c>
      <c r="F384" s="2"/>
      <c r="G384" s="17"/>
    </row>
    <row r="385" spans="2:7" x14ac:dyDescent="0.2">
      <c r="B385" s="15"/>
      <c r="C385" s="2">
        <f t="shared" si="122"/>
        <v>4</v>
      </c>
      <c r="D385" s="3"/>
      <c r="E385" s="2">
        <f t="shared" si="125"/>
        <v>2.1232876712328768E-4</v>
      </c>
      <c r="F385" s="2"/>
      <c r="G385" s="17"/>
    </row>
    <row r="386" spans="2:7" x14ac:dyDescent="0.2">
      <c r="B386" s="15"/>
      <c r="C386" s="2">
        <f t="shared" si="122"/>
        <v>5</v>
      </c>
      <c r="D386" s="3"/>
      <c r="E386" s="2">
        <f t="shared" si="125"/>
        <v>2.1232876712328768E-4</v>
      </c>
      <c r="F386" s="2"/>
      <c r="G386" s="17"/>
    </row>
    <row r="387" spans="2:7" x14ac:dyDescent="0.2">
      <c r="B387" s="15"/>
      <c r="C387" s="2">
        <f t="shared" si="122"/>
        <v>6</v>
      </c>
      <c r="D387" s="3"/>
      <c r="E387" s="2">
        <f t="shared" si="125"/>
        <v>2.1232876712328768E-4</v>
      </c>
      <c r="F387" s="2"/>
      <c r="G387" s="17"/>
    </row>
    <row r="388" spans="2:7" x14ac:dyDescent="0.2">
      <c r="B388" s="15"/>
      <c r="C388" s="2">
        <f t="shared" si="122"/>
        <v>7</v>
      </c>
      <c r="D388" s="3"/>
      <c r="E388" s="2">
        <f>7.61%/365</f>
        <v>2.0849315068493152E-4</v>
      </c>
      <c r="F388" s="2"/>
      <c r="G388" s="17"/>
    </row>
    <row r="389" spans="2:7" x14ac:dyDescent="0.2">
      <c r="B389" s="15"/>
      <c r="C389" s="2">
        <f t="shared" si="122"/>
        <v>8</v>
      </c>
      <c r="D389" s="3"/>
      <c r="E389" s="2">
        <f>7.61%/365</f>
        <v>2.0849315068493152E-4</v>
      </c>
      <c r="F389" s="2"/>
      <c r="G389" s="17"/>
    </row>
    <row r="390" spans="2:7" x14ac:dyDescent="0.2">
      <c r="B390" s="15"/>
      <c r="C390" s="2">
        <f t="shared" si="122"/>
        <v>9</v>
      </c>
      <c r="D390" s="3"/>
      <c r="E390" s="2">
        <f t="shared" ref="E390:E392" si="126">7.61%/365</f>
        <v>2.0849315068493152E-4</v>
      </c>
      <c r="F390" s="2"/>
      <c r="G390" s="17"/>
    </row>
    <row r="391" spans="2:7" x14ac:dyDescent="0.2">
      <c r="B391" s="15"/>
      <c r="C391" s="2">
        <f t="shared" si="122"/>
        <v>10</v>
      </c>
      <c r="D391" s="3">
        <v>205557.66</v>
      </c>
      <c r="E391" s="2">
        <f t="shared" si="126"/>
        <v>2.0849315068493152E-4</v>
      </c>
      <c r="F391" s="2">
        <v>16</v>
      </c>
      <c r="G391" s="17">
        <f t="shared" ref="G391:G392" si="127">+E391*F391*D391</f>
        <v>685.71782689315069</v>
      </c>
    </row>
    <row r="392" spans="2:7" x14ac:dyDescent="0.2">
      <c r="B392" s="18"/>
      <c r="C392" s="5">
        <f t="shared" si="122"/>
        <v>11</v>
      </c>
      <c r="D392" s="3">
        <f t="shared" ref="D392" si="128">+D391</f>
        <v>205557.66</v>
      </c>
      <c r="E392" s="5">
        <f t="shared" si="126"/>
        <v>2.0849315068493152E-4</v>
      </c>
      <c r="F392" s="5">
        <v>2</v>
      </c>
      <c r="G392" s="19">
        <f t="shared" si="127"/>
        <v>85.714728361643836</v>
      </c>
    </row>
    <row r="393" spans="2:7" x14ac:dyDescent="0.2">
      <c r="B393" s="20" t="s">
        <v>0</v>
      </c>
      <c r="C393" s="21"/>
      <c r="D393" s="22"/>
      <c r="E393" s="21"/>
      <c r="F393" s="21"/>
      <c r="G393" s="23">
        <f>SUM(G382:G392)</f>
        <v>771.43255525479458</v>
      </c>
    </row>
    <row r="396" spans="2:7" x14ac:dyDescent="0.2">
      <c r="B396" s="9" t="s">
        <v>14</v>
      </c>
    </row>
    <row r="397" spans="2:7" ht="24" x14ac:dyDescent="0.2">
      <c r="B397" s="10" t="s">
        <v>20</v>
      </c>
      <c r="C397" s="11" t="s">
        <v>21</v>
      </c>
      <c r="D397" s="11" t="s">
        <v>15</v>
      </c>
      <c r="E397" s="11" t="s">
        <v>16</v>
      </c>
      <c r="F397" s="11" t="s">
        <v>17</v>
      </c>
      <c r="G397" s="12" t="s">
        <v>18</v>
      </c>
    </row>
    <row r="398" spans="2:7" x14ac:dyDescent="0.2">
      <c r="B398" s="13">
        <v>2020</v>
      </c>
      <c r="C398" s="2">
        <v>1</v>
      </c>
      <c r="D398" s="2"/>
      <c r="E398" s="2">
        <f>8.54%/365</f>
        <v>2.3397260273972601E-4</v>
      </c>
      <c r="F398" s="2"/>
      <c r="G398" s="14"/>
    </row>
    <row r="399" spans="2:7" x14ac:dyDescent="0.2">
      <c r="B399" s="15"/>
      <c r="C399" s="2">
        <f>+C398+1</f>
        <v>2</v>
      </c>
      <c r="D399" s="2"/>
      <c r="E399" s="2">
        <f t="shared" ref="E399:E400" si="129">8.54%/365</f>
        <v>2.3397260273972601E-4</v>
      </c>
      <c r="F399" s="2"/>
      <c r="G399" s="14"/>
    </row>
    <row r="400" spans="2:7" x14ac:dyDescent="0.2">
      <c r="B400" s="15"/>
      <c r="C400" s="2">
        <f t="shared" ref="C400:C420" si="130">+C399+1</f>
        <v>3</v>
      </c>
      <c r="D400" s="2"/>
      <c r="E400" s="2">
        <f t="shared" si="129"/>
        <v>2.3397260273972601E-4</v>
      </c>
      <c r="F400" s="2"/>
      <c r="G400" s="14"/>
    </row>
    <row r="401" spans="2:7" x14ac:dyDescent="0.2">
      <c r="B401" s="13"/>
      <c r="C401" s="2">
        <f t="shared" si="130"/>
        <v>4</v>
      </c>
      <c r="D401" s="3"/>
      <c r="E401" s="2">
        <f>8.11%/365</f>
        <v>2.2219178082191778E-4</v>
      </c>
      <c r="F401" s="2"/>
      <c r="G401" s="14"/>
    </row>
    <row r="402" spans="2:7" x14ac:dyDescent="0.2">
      <c r="B402" s="15"/>
      <c r="C402" s="2">
        <f t="shared" si="130"/>
        <v>5</v>
      </c>
      <c r="D402" s="3"/>
      <c r="E402" s="2">
        <f t="shared" ref="E402:E403" si="131">8.11%/365</f>
        <v>2.2219178082191778E-4</v>
      </c>
      <c r="F402" s="4"/>
      <c r="G402" s="16"/>
    </row>
    <row r="403" spans="2:7" x14ac:dyDescent="0.2">
      <c r="B403" s="15"/>
      <c r="C403" s="2">
        <f t="shared" si="130"/>
        <v>6</v>
      </c>
      <c r="D403" s="3"/>
      <c r="E403" s="2">
        <f t="shared" si="131"/>
        <v>2.2219178082191778E-4</v>
      </c>
      <c r="F403" s="4"/>
      <c r="G403" s="16"/>
    </row>
    <row r="404" spans="2:7" x14ac:dyDescent="0.2">
      <c r="B404" s="15"/>
      <c r="C404" s="2">
        <f t="shared" si="130"/>
        <v>7</v>
      </c>
      <c r="D404" s="3"/>
      <c r="E404" s="2">
        <f>7.89%/365</f>
        <v>2.1616438356164382E-4</v>
      </c>
      <c r="F404" s="4"/>
      <c r="G404" s="16"/>
    </row>
    <row r="405" spans="2:7" x14ac:dyDescent="0.2">
      <c r="B405" s="15"/>
      <c r="C405" s="2">
        <f t="shared" si="130"/>
        <v>8</v>
      </c>
      <c r="D405" s="3"/>
      <c r="E405" s="2">
        <f>7.89%/365</f>
        <v>2.1616438356164382E-4</v>
      </c>
      <c r="F405" s="4"/>
      <c r="G405" s="16"/>
    </row>
    <row r="406" spans="2:7" x14ac:dyDescent="0.2">
      <c r="B406" s="15"/>
      <c r="C406" s="2">
        <f t="shared" si="130"/>
        <v>9</v>
      </c>
      <c r="D406" s="3"/>
      <c r="E406" s="2">
        <f t="shared" ref="E406:E409" si="132">7.89%/365</f>
        <v>2.1616438356164382E-4</v>
      </c>
      <c r="F406" s="4"/>
      <c r="G406" s="16"/>
    </row>
    <row r="407" spans="2:7" x14ac:dyDescent="0.2">
      <c r="B407" s="15"/>
      <c r="C407" s="2">
        <f t="shared" si="130"/>
        <v>10</v>
      </c>
      <c r="D407" s="3"/>
      <c r="E407" s="2">
        <f>7.89%/365</f>
        <v>2.1616438356164382E-4</v>
      </c>
      <c r="F407" s="2"/>
      <c r="G407" s="17"/>
    </row>
    <row r="408" spans="2:7" x14ac:dyDescent="0.2">
      <c r="B408" s="15"/>
      <c r="C408" s="2">
        <f t="shared" si="130"/>
        <v>11</v>
      </c>
      <c r="D408" s="3"/>
      <c r="E408" s="2">
        <f>7.89%/365</f>
        <v>2.1616438356164382E-4</v>
      </c>
      <c r="F408" s="2"/>
      <c r="G408" s="17"/>
    </row>
    <row r="409" spans="2:7" x14ac:dyDescent="0.2">
      <c r="B409" s="18"/>
      <c r="C409" s="5">
        <f t="shared" si="130"/>
        <v>12</v>
      </c>
      <c r="D409" s="6"/>
      <c r="E409" s="5">
        <f t="shared" si="132"/>
        <v>2.1616438356164382E-4</v>
      </c>
      <c r="F409" s="5"/>
      <c r="G409" s="19"/>
    </row>
    <row r="410" spans="2:7" x14ac:dyDescent="0.2">
      <c r="B410" s="13">
        <v>2021</v>
      </c>
      <c r="C410" s="2">
        <v>1</v>
      </c>
      <c r="D410" s="3"/>
      <c r="E410" s="2">
        <f>7.75%/365</f>
        <v>2.1232876712328768E-4</v>
      </c>
      <c r="F410" s="2"/>
      <c r="G410" s="17"/>
    </row>
    <row r="411" spans="2:7" x14ac:dyDescent="0.2">
      <c r="B411" s="15"/>
      <c r="C411" s="2">
        <f>+C410+1</f>
        <v>2</v>
      </c>
      <c r="D411" s="3"/>
      <c r="E411" s="2">
        <f t="shared" ref="E411:E415" si="133">7.75%/365</f>
        <v>2.1232876712328768E-4</v>
      </c>
      <c r="F411" s="2"/>
      <c r="G411" s="17"/>
    </row>
    <row r="412" spans="2:7" x14ac:dyDescent="0.2">
      <c r="B412" s="15"/>
      <c r="C412" s="2">
        <f t="shared" si="130"/>
        <v>3</v>
      </c>
      <c r="D412" s="3"/>
      <c r="E412" s="2">
        <f t="shared" si="133"/>
        <v>2.1232876712328768E-4</v>
      </c>
      <c r="F412" s="2"/>
      <c r="G412" s="17"/>
    </row>
    <row r="413" spans="2:7" x14ac:dyDescent="0.2">
      <c r="B413" s="15"/>
      <c r="C413" s="2">
        <f t="shared" si="130"/>
        <v>4</v>
      </c>
      <c r="D413" s="3"/>
      <c r="E413" s="2">
        <f t="shared" si="133"/>
        <v>2.1232876712328768E-4</v>
      </c>
      <c r="F413" s="2"/>
      <c r="G413" s="17"/>
    </row>
    <row r="414" spans="2:7" x14ac:dyDescent="0.2">
      <c r="B414" s="15"/>
      <c r="C414" s="2">
        <f t="shared" si="130"/>
        <v>5</v>
      </c>
      <c r="D414" s="3"/>
      <c r="E414" s="2">
        <f t="shared" si="133"/>
        <v>2.1232876712328768E-4</v>
      </c>
      <c r="F414" s="2"/>
      <c r="G414" s="17"/>
    </row>
    <row r="415" spans="2:7" x14ac:dyDescent="0.2">
      <c r="B415" s="15"/>
      <c r="C415" s="2">
        <f t="shared" si="130"/>
        <v>6</v>
      </c>
      <c r="D415" s="3"/>
      <c r="E415" s="2">
        <f t="shared" si="133"/>
        <v>2.1232876712328768E-4</v>
      </c>
      <c r="F415" s="2"/>
      <c r="G415" s="17"/>
    </row>
    <row r="416" spans="2:7" x14ac:dyDescent="0.2">
      <c r="B416" s="15"/>
      <c r="C416" s="2">
        <f t="shared" si="130"/>
        <v>7</v>
      </c>
      <c r="D416" s="3"/>
      <c r="E416" s="2">
        <f>7.61%/365</f>
        <v>2.0849315068493152E-4</v>
      </c>
      <c r="F416" s="2"/>
      <c r="G416" s="17"/>
    </row>
    <row r="417" spans="2:7" x14ac:dyDescent="0.2">
      <c r="B417" s="15"/>
      <c r="C417" s="2">
        <f t="shared" si="130"/>
        <v>8</v>
      </c>
      <c r="D417" s="3"/>
      <c r="E417" s="2">
        <f>7.61%/365</f>
        <v>2.0849315068493152E-4</v>
      </c>
      <c r="F417" s="2"/>
      <c r="G417" s="17"/>
    </row>
    <row r="418" spans="2:7" x14ac:dyDescent="0.2">
      <c r="B418" s="15"/>
      <c r="C418" s="2">
        <f t="shared" si="130"/>
        <v>9</v>
      </c>
      <c r="D418" s="3"/>
      <c r="E418" s="2">
        <f t="shared" ref="E418:E420" si="134">7.61%/365</f>
        <v>2.0849315068493152E-4</v>
      </c>
      <c r="F418" s="2"/>
      <c r="G418" s="17"/>
    </row>
    <row r="419" spans="2:7" x14ac:dyDescent="0.2">
      <c r="B419" s="15"/>
      <c r="C419" s="2">
        <f t="shared" si="130"/>
        <v>10</v>
      </c>
      <c r="D419" s="3">
        <v>204489.43</v>
      </c>
      <c r="E419" s="2">
        <f t="shared" si="134"/>
        <v>2.0849315068493152E-4</v>
      </c>
      <c r="F419" s="2">
        <v>11</v>
      </c>
      <c r="G419" s="17">
        <f t="shared" ref="G419:G420" si="135">+E419*F419*D419</f>
        <v>468.98110096712333</v>
      </c>
    </row>
    <row r="420" spans="2:7" x14ac:dyDescent="0.2">
      <c r="B420" s="18"/>
      <c r="C420" s="5">
        <f t="shared" si="130"/>
        <v>11</v>
      </c>
      <c r="D420" s="3">
        <f t="shared" ref="D420" si="136">+D419</f>
        <v>204489.43</v>
      </c>
      <c r="E420" s="5">
        <f t="shared" si="134"/>
        <v>2.0849315068493152E-4</v>
      </c>
      <c r="F420" s="5">
        <v>2</v>
      </c>
      <c r="G420" s="19">
        <f t="shared" si="135"/>
        <v>85.26929108493151</v>
      </c>
    </row>
    <row r="421" spans="2:7" x14ac:dyDescent="0.2">
      <c r="B421" s="20" t="s">
        <v>0</v>
      </c>
      <c r="C421" s="21"/>
      <c r="D421" s="22"/>
      <c r="E421" s="21"/>
      <c r="F421" s="21"/>
      <c r="G421" s="23">
        <f>SUM(G410:G420)</f>
        <v>554.25039205205485</v>
      </c>
    </row>
    <row r="424" spans="2:7" ht="12.75" x14ac:dyDescent="0.2">
      <c r="B424" s="25" t="s">
        <v>23</v>
      </c>
      <c r="C424" s="25"/>
      <c r="D424" s="25"/>
      <c r="E424" s="25"/>
      <c r="F424" s="25"/>
      <c r="G424" s="26">
        <f>+G30+G57+G85+G113+G141+G169+G197+G225+G253+G281+G309+G337+G365+G393+G421</f>
        <v>222643.87574969043</v>
      </c>
    </row>
  </sheetData>
  <pageMargins left="0.7" right="0.7" top="0.75" bottom="0.75" header="0.3" footer="0.3"/>
  <pageSetup paperSize="9" scale="94"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988B2442BE86E46AF3681F0769FD356" ma:contentTypeVersion="13" ma:contentTypeDescription="Create a new document." ma:contentTypeScope="" ma:versionID="d39e00bd302593f70f307c1b358ae7f1">
  <xsd:schema xmlns:xsd="http://www.w3.org/2001/XMLSchema" xmlns:xs="http://www.w3.org/2001/XMLSchema" xmlns:p="http://schemas.microsoft.com/office/2006/metadata/properties" xmlns:ns2="7503531b-a590-4832-b4c3-b6b2e7dbff56" xmlns:ns3="7dd3dd12-f64b-42ae-a21e-038d20608099" targetNamespace="http://schemas.microsoft.com/office/2006/metadata/properties" ma:root="true" ma:fieldsID="63d3b658ee7d1176b5a141d94a1854d6" ns2:_="" ns3:_="">
    <xsd:import namespace="7503531b-a590-4832-b4c3-b6b2e7dbff56"/>
    <xsd:import namespace="7dd3dd12-f64b-42ae-a21e-038d2060809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503531b-a590-4832-b4c3-b6b2e7dbff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d3dd12-f64b-42ae-a21e-038d20608099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F2597E1-8371-439D-8B39-9B9808F8DC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503531b-a590-4832-b4c3-b6b2e7dbff56"/>
    <ds:schemaRef ds:uri="7dd3dd12-f64b-42ae-a21e-038d206080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55B7BF0-DF51-495F-801C-F5E5F8E222D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2854FE61-4367-4F3F-80DE-79E11A2DAC0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Obračun zzk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Mateja</dc:creator>
  <cp:lastModifiedBy>Lovrić Novokmet Smrček</cp:lastModifiedBy>
  <cp:lastPrinted>2022-02-09T16:32:14Z</cp:lastPrinted>
  <dcterms:created xsi:type="dcterms:W3CDTF">2022-02-08T12:19:22Z</dcterms:created>
  <dcterms:modified xsi:type="dcterms:W3CDTF">2022-02-09T16:32:17Z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0x0101001988B2442BE86E46AF3681F0769FD356</vt:lpwstr>
  </property>
</Properties>
</file>