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23 - BATISSE BAU d.o.o. Delnice (St 266-2026)\Tablica prijavljenih tražbina uz prijave tražbina\"/>
    </mc:Choice>
  </mc:AlternateContent>
  <xr:revisionPtr revIDLastSave="0" documentId="13_ncr:1_{47B293FD-EC66-46AE-A42D-63A9C59E5A23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tražbina'!$A$12:$T$29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5" i="1" l="1"/>
  <c r="L20" i="1"/>
  <c r="L17" i="1"/>
  <c r="N22" i="1"/>
  <c r="L22" i="1" s="1"/>
  <c r="N28" i="1"/>
  <c r="N27" i="1"/>
  <c r="N26" i="1"/>
  <c r="L26" i="1" l="1"/>
  <c r="N23" i="1"/>
  <c r="L23" i="1" s="1"/>
  <c r="N14" i="1"/>
  <c r="N13" i="1"/>
  <c r="L19" i="1"/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<sst xmlns="http://schemas.openxmlformats.org/spreadsheetml/2006/main" count="135" uniqueCount="107">
  <si>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</si>
  <si>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</si>
  <si>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</si>
  <si>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</si>
  <si>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</si>
  <si>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</si>
  <si>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</si>
  <si>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</si>
  <si>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</si>
  <si>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</si>
  <si>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</si>
  <si>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</si>
  <si>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</si>
  <si>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</si>
  <si>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</si>
  <si>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</si>
  <si>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</si>
  <si>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</si>
  <si>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</si>
  <si>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</si>
  <si>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</si>
  <si>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</si>
  <si>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</si>
  <si>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</si>
  <si>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</si>
  <si>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</si>
  <si>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</si>
  <si>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</si>
  <si>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</si>
  <si>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</si>
  <si>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</si>
  <si>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</si>
  <si>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</si>
  <si>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BATISSE BAU d.o.o. Delnice</t>
  </si>
  <si>
    <t xml:space="preserve">Supilova 53, 51300 Delnice         </t>
  </si>
  <si>
    <t>14410756361</t>
  </si>
  <si>
    <t>07.08.2026.</t>
  </si>
  <si>
    <t>034-011/26-10/23</t>
  </si>
  <si>
    <t>St-266/2026</t>
  </si>
  <si>
    <t>01566278909</t>
  </si>
  <si>
    <t>AKTIVA d.o.o.</t>
  </si>
  <si>
    <t>DA</t>
  </si>
  <si>
    <t>VIJENAC GORANA ZOBUNDŽIJE 16, 31000 Osijek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</si>
  <si>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(1566278909)</t>
    </r>
  </si>
  <si>
    <t>62969535840</t>
  </si>
  <si>
    <t>BAČELIĆ d.o.o.</t>
  </si>
  <si>
    <t xml:space="preserve">ULICA VELIMIRA ŠKORPIKA 24, 10090 Zagreb </t>
  </si>
  <si>
    <t>40967760995</t>
  </si>
  <si>
    <t>GORAN graditeljstvo d. o. o.</t>
  </si>
  <si>
    <t xml:space="preserve">SAJMIŠNA 31, 51300 Delnice </t>
  </si>
  <si>
    <t>43965974818</t>
  </si>
  <si>
    <t>HEP ELEKTRA d.o.o.</t>
  </si>
  <si>
    <t>ULICA GRADA VUKOVARA 37, 10000 Zagreb</t>
  </si>
  <si>
    <t>81793146560</t>
  </si>
  <si>
    <t>Hrvatski Telekom d.d.</t>
  </si>
  <si>
    <t>RADNIČKA CESTA 21, 10000 Zagreb</t>
  </si>
  <si>
    <t>49144003006</t>
  </si>
  <si>
    <t xml:space="preserve">KOLOMBO ARIJAN, vl. obrta IT-KOL                                           </t>
  </si>
  <si>
    <t>ZRINSKA 27, 51300 Delnice</t>
  </si>
  <si>
    <t>67453271077</t>
  </si>
  <si>
    <t>JELA NEKRETNINE d.o.o.</t>
  </si>
  <si>
    <t xml:space="preserve">BANA JOSIPA JELAČIĆA 47, 51300 Delnice </t>
  </si>
  <si>
    <t>18683136487 </t>
  </si>
  <si>
    <t>REPUBLIKA HRVATSKA MINISTARSTVO FINANCIJA</t>
  </si>
  <si>
    <t xml:space="preserve">Katančićeva ulica 5, 10000 Zagreb </t>
  </si>
  <si>
    <t>01201898816</t>
  </si>
  <si>
    <t>RETA d.o.o.</t>
  </si>
  <si>
    <t>Zagrebačka 15 K, 47000 Karlovac</t>
  </si>
  <si>
    <t>94548290540</t>
  </si>
  <si>
    <t>TIHO GRADNJA j.d.o.o.</t>
  </si>
  <si>
    <t xml:space="preserve">Ulica Frana Krste Frankopana 15, 53270 Senj </t>
  </si>
  <si>
    <t>39135989747</t>
  </si>
  <si>
    <t>ZUBAK GRUPA d.o.o.</t>
  </si>
  <si>
    <t xml:space="preserve">ZAGREBAČKA 117, 10410 Velika Gorica </t>
  </si>
  <si>
    <t>14036333877</t>
  </si>
  <si>
    <t>Addiko Bank d.d.</t>
  </si>
  <si>
    <t>SLAVONSKA AVENIJA 6, 10000 Zagreb</t>
  </si>
  <si>
    <t>92963223473</t>
  </si>
  <si>
    <t>Zagrebačka banka d.d.</t>
  </si>
  <si>
    <t>TRG BANA JOSIPA JELAČIĆA 10, 10000 Zagreb</t>
  </si>
  <si>
    <t>Redovna tražbina</t>
  </si>
  <si>
    <t>Vjerodostojna isprava - izvod iz poslovnih knjiga br. naloga: 82001822 od 09.07.2026. (za ugovorni račun broj: 2300102148)</t>
  </si>
  <si>
    <t>20.07.2026.</t>
  </si>
  <si>
    <t>10.07.2026.</t>
  </si>
  <si>
    <t>DA
90.000,00 EUR</t>
  </si>
  <si>
    <t>Ugovor o kreditu broj: 305-51038464 od dana 04.09.2025.g. ovjeren od strane JB Marine Sablić-Dorčić iz Rijeke pod brojem ovjere OV-5465/2025 (prilog 1)</t>
  </si>
  <si>
    <t>Ugovor o otvaranju i vođenju transakcijskog računa te obavljanju platnih usluga od dana 03.09.2025. (prilog 4)</t>
  </si>
  <si>
    <t>DA
18.275,62 EUR</t>
  </si>
  <si>
    <t>Porezni dug</t>
  </si>
  <si>
    <t>22.07.2026.
23.07.2026.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</si>
  <si>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neposredne dostave.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neposrednom dostavom dostavio ispravak prijave tražbine.</t>
    </r>
  </si>
  <si>
    <t>24.07.2026.</t>
  </si>
  <si>
    <t xml:space="preserve">Ugovor o izdavanju i korištenju BMC kartice, ugovor broj: 3300456430, partija broj: 5702161948, od dana 08.09.2023. </t>
  </si>
  <si>
    <t>DA
5.316,18 EUR</t>
  </si>
  <si>
    <t>Ugovor o okvirnom kreditu po transakcijskom računu, ugovor broj: 0002271308000, partija broj:1102952160, od dana 08.09.2023.g.</t>
  </si>
  <si>
    <t>DA
11.485,39 EUR</t>
  </si>
  <si>
    <t>Potraživanja po naknadi i ostala potraživanja i obveze temeljem Ugovora o otvaranju i vođenju transakcijskog računa i obavljanju platnih usluga broj 2006137575 račun HR7023600001102952160 od dana 22.10.2021.g., Ugovora o univerzalnom paket-računu 1 za sve broj 2006648772-000 od dana 19.10.2021.g.</t>
  </si>
  <si>
    <t>29.07.2026.</t>
  </si>
  <si>
    <t>Financijska agencija</t>
  </si>
  <si>
    <t>85821130368</t>
  </si>
  <si>
    <t>ULICA GRADA VUKOVARA 70, ZAGREB</t>
  </si>
  <si>
    <t>NE</t>
  </si>
  <si>
    <t>27.07.2026.</t>
  </si>
  <si>
    <t>Obračun naknade za provedbu osnova za plaćanje (prisilna naplata)</t>
  </si>
  <si>
    <t>28.07.2026.</t>
  </si>
  <si>
    <t>03.08.2026.</t>
  </si>
  <si>
    <t>118-08-4012-26-13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</si>
</sst>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165" fontId="6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0.6640625" style="1" customWidth="1"/>
    <col min="8" max="8" width="17.44140625" style="1" bestFit="1" customWidth="1"/>
    <col min="9" max="9" width="7.88671875" style="1" customWidth="1"/>
    <col min="10" max="11" width="9.6640625" style="1" customWidth="1"/>
    <col min="12" max="12" width="13.6640625" style="1" customWidth="1"/>
    <col min="13" max="13" width="11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24" style="1" customWidth="1"/>
    <col min="20" max="20" width="11.6640625" style="1" customWidth="1"/>
  </cols>
  <sheetData>
    <row r="1" spans="1:20" s="4" customFormat="1" ht="12" x14ac:dyDescent="0.2">
      <c r="A1" s="24" t="s">
        <v>0</v>
      </c>
      <c r="B1" s="24"/>
      <c r="C1" s="24"/>
      <c r="D1" s="27" t="s">
        <v>1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s="4" customFormat="1" ht="10.199999999999999" x14ac:dyDescent="0.2">
      <c r="A2" s="24" t="s">
        <v>2</v>
      </c>
      <c r="B2" s="24"/>
      <c r="C2" s="24"/>
      <c r="D2" s="28" t="s">
        <v>36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0.199999999999999" x14ac:dyDescent="0.2">
      <c r="A3" s="24" t="s">
        <v>21</v>
      </c>
      <c r="B3" s="24" t="s">
        <v>3</v>
      </c>
      <c r="C3" s="24"/>
      <c r="D3" s="25" t="s">
        <v>37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0.199999999999999" x14ac:dyDescent="0.2">
      <c r="A4" s="24" t="s">
        <v>22</v>
      </c>
      <c r="B4" s="24"/>
      <c r="C4" s="24"/>
      <c r="D4" s="25" t="s">
        <v>106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4" customFormat="1" ht="10.199999999999999" x14ac:dyDescent="0.2">
      <c r="A5" s="24" t="s">
        <v>4</v>
      </c>
      <c r="B5" s="24"/>
      <c r="C5" s="24"/>
      <c r="D5" s="25" t="s">
        <v>32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0.199999999999999" x14ac:dyDescent="0.2">
      <c r="A6" s="24" t="s">
        <v>5</v>
      </c>
      <c r="B6" s="24"/>
      <c r="C6" s="24"/>
      <c r="D6" s="25" t="s">
        <v>38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0.199999999999999" x14ac:dyDescent="0.2">
      <c r="A7" s="24" t="s">
        <v>6</v>
      </c>
      <c r="B7" s="24" t="s">
        <v>3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0.199999999999999" x14ac:dyDescent="0.2">
      <c r="A8" s="24" t="s">
        <v>7</v>
      </c>
      <c r="B8" s="24"/>
      <c r="C8" s="24"/>
      <c r="D8" s="25" t="s">
        <v>33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0.199999999999999" x14ac:dyDescent="0.2">
      <c r="A9" s="24" t="s">
        <v>8</v>
      </c>
      <c r="B9" s="24"/>
      <c r="C9" s="24"/>
      <c r="D9" s="26" t="s">
        <v>35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0.199999999999999" x14ac:dyDescent="0.2">
      <c r="A10" s="24" t="s">
        <v>9</v>
      </c>
      <c r="B10" s="24"/>
      <c r="C10" s="24"/>
      <c r="D10" s="25" t="s">
        <v>34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40.799999999999997" x14ac:dyDescent="0.25">
      <c r="A13" s="36">
        <v>1</v>
      </c>
      <c r="B13" s="43" t="s">
        <v>75</v>
      </c>
      <c r="C13" s="45" t="s">
        <v>74</v>
      </c>
      <c r="D13" s="43" t="s">
        <v>76</v>
      </c>
      <c r="E13" s="47" t="s">
        <v>80</v>
      </c>
      <c r="F13" s="36" t="s">
        <v>41</v>
      </c>
      <c r="G13" s="37"/>
      <c r="H13" s="39">
        <v>77260.3</v>
      </c>
      <c r="I13" s="41" t="s">
        <v>41</v>
      </c>
      <c r="J13" s="41" t="s">
        <v>82</v>
      </c>
      <c r="K13" s="32"/>
      <c r="L13" s="34">
        <f>N13+P13+N14</f>
        <v>75209.539999999994</v>
      </c>
      <c r="M13" s="12"/>
      <c r="N13" s="13">
        <f>7173.92+1049.33+305.34</f>
        <v>8528.59</v>
      </c>
      <c r="O13" s="12"/>
      <c r="P13" s="13">
        <v>66460.72</v>
      </c>
      <c r="Q13" s="14" t="s">
        <v>84</v>
      </c>
      <c r="R13" s="15" t="s">
        <v>85</v>
      </c>
      <c r="S13" s="16"/>
      <c r="T13" s="17"/>
    </row>
    <row r="14" spans="1:20" ht="30.6" x14ac:dyDescent="0.25">
      <c r="A14" s="31"/>
      <c r="B14" s="44"/>
      <c r="C14" s="46"/>
      <c r="D14" s="44"/>
      <c r="E14" s="48"/>
      <c r="F14" s="31"/>
      <c r="G14" s="38"/>
      <c r="H14" s="40"/>
      <c r="I14" s="42"/>
      <c r="J14" s="42"/>
      <c r="K14" s="33"/>
      <c r="L14" s="35"/>
      <c r="M14" s="12"/>
      <c r="N14" s="13">
        <f>216.9+3.33</f>
        <v>220.23000000000002</v>
      </c>
      <c r="O14" s="12"/>
      <c r="P14" s="13"/>
      <c r="Q14" s="14"/>
      <c r="R14" s="15" t="s">
        <v>86</v>
      </c>
      <c r="S14" s="16"/>
      <c r="T14" s="17"/>
    </row>
    <row r="15" spans="1:20" ht="51" x14ac:dyDescent="0.25">
      <c r="A15" s="14">
        <v>2</v>
      </c>
      <c r="B15" s="15" t="s">
        <v>40</v>
      </c>
      <c r="C15" s="18" t="s">
        <v>39</v>
      </c>
      <c r="D15" s="15" t="s">
        <v>42</v>
      </c>
      <c r="E15" s="14"/>
      <c r="F15" s="14" t="s">
        <v>41</v>
      </c>
      <c r="G15" s="20"/>
      <c r="H15" s="21">
        <v>765</v>
      </c>
      <c r="I15" s="19" t="s">
        <v>41</v>
      </c>
      <c r="J15" s="19" t="s">
        <v>105</v>
      </c>
      <c r="K15" s="12"/>
      <c r="L15" s="13">
        <f>N15+P15</f>
        <v>1215</v>
      </c>
      <c r="M15" s="12"/>
      <c r="N15" s="13">
        <v>1065</v>
      </c>
      <c r="O15" s="12"/>
      <c r="P15" s="13">
        <v>150</v>
      </c>
      <c r="Q15" s="14"/>
      <c r="R15" s="15"/>
      <c r="S15" s="16"/>
      <c r="T15" s="17" t="s">
        <v>43</v>
      </c>
    </row>
    <row r="16" spans="1:20" ht="30.6" x14ac:dyDescent="0.25">
      <c r="A16" s="14">
        <v>3</v>
      </c>
      <c r="B16" s="15" t="s">
        <v>45</v>
      </c>
      <c r="C16" s="18" t="s">
        <v>44</v>
      </c>
      <c r="D16" s="15" t="s">
        <v>46</v>
      </c>
      <c r="E16" s="14"/>
      <c r="F16" s="14" t="s">
        <v>41</v>
      </c>
      <c r="G16" s="20"/>
      <c r="H16" s="21">
        <v>276.27</v>
      </c>
      <c r="I16" s="19"/>
      <c r="J16" s="19"/>
      <c r="K16" s="12"/>
      <c r="L16" s="13"/>
      <c r="M16" s="12"/>
      <c r="N16" s="13"/>
      <c r="O16" s="12"/>
      <c r="P16" s="13"/>
      <c r="Q16" s="14"/>
      <c r="R16" s="15"/>
      <c r="S16" s="16"/>
      <c r="T16" s="17"/>
    </row>
    <row r="17" spans="1:20" ht="30.6" x14ac:dyDescent="0.25">
      <c r="A17" s="14">
        <v>4</v>
      </c>
      <c r="B17" s="15" t="s">
        <v>98</v>
      </c>
      <c r="C17" s="18" t="s">
        <v>99</v>
      </c>
      <c r="D17" s="15" t="s">
        <v>100</v>
      </c>
      <c r="E17" s="16" t="s">
        <v>80</v>
      </c>
      <c r="F17" s="14" t="s">
        <v>101</v>
      </c>
      <c r="G17" s="20"/>
      <c r="H17" s="21"/>
      <c r="I17" s="19" t="s">
        <v>41</v>
      </c>
      <c r="J17" s="19" t="s">
        <v>102</v>
      </c>
      <c r="K17" s="12"/>
      <c r="L17" s="13">
        <f>N17+P17</f>
        <v>132.72</v>
      </c>
      <c r="M17" s="12"/>
      <c r="N17" s="13">
        <v>132.72</v>
      </c>
      <c r="O17" s="12"/>
      <c r="P17" s="13"/>
      <c r="Q17" s="14"/>
      <c r="R17" s="15" t="s">
        <v>103</v>
      </c>
      <c r="S17" s="16"/>
      <c r="T17" s="17"/>
    </row>
    <row r="18" spans="1:20" ht="20.399999999999999" x14ac:dyDescent="0.25">
      <c r="A18" s="14">
        <v>5</v>
      </c>
      <c r="B18" s="15" t="s">
        <v>48</v>
      </c>
      <c r="C18" s="18" t="s">
        <v>47</v>
      </c>
      <c r="D18" s="15" t="s">
        <v>49</v>
      </c>
      <c r="E18" s="14"/>
      <c r="F18" s="14" t="s">
        <v>41</v>
      </c>
      <c r="G18" s="20"/>
      <c r="H18" s="21">
        <v>169.38</v>
      </c>
      <c r="I18" s="19"/>
      <c r="J18" s="19"/>
      <c r="K18" s="12"/>
      <c r="L18" s="13"/>
      <c r="M18" s="12"/>
      <c r="N18" s="13"/>
      <c r="O18" s="12"/>
      <c r="P18" s="13"/>
      <c r="Q18" s="14"/>
      <c r="R18" s="15"/>
      <c r="S18" s="16"/>
      <c r="T18" s="17"/>
    </row>
    <row r="19" spans="1:20" ht="30.6" x14ac:dyDescent="0.25">
      <c r="A19" s="14">
        <v>6</v>
      </c>
      <c r="B19" s="15" t="s">
        <v>51</v>
      </c>
      <c r="C19" s="18" t="s">
        <v>50</v>
      </c>
      <c r="D19" s="15" t="s">
        <v>52</v>
      </c>
      <c r="E19" s="16" t="s">
        <v>80</v>
      </c>
      <c r="F19" s="14" t="s">
        <v>41</v>
      </c>
      <c r="G19" s="20"/>
      <c r="H19" s="21">
        <v>116.8</v>
      </c>
      <c r="I19" s="19" t="s">
        <v>41</v>
      </c>
      <c r="J19" s="19" t="s">
        <v>83</v>
      </c>
      <c r="K19" s="12"/>
      <c r="L19" s="13">
        <f>N19+P19</f>
        <v>18.23</v>
      </c>
      <c r="M19" s="12"/>
      <c r="N19" s="13">
        <v>18.23</v>
      </c>
      <c r="O19" s="12"/>
      <c r="P19" s="13"/>
      <c r="Q19" s="14"/>
      <c r="R19" s="15" t="s">
        <v>81</v>
      </c>
      <c r="S19" s="16"/>
      <c r="T19" s="17"/>
    </row>
    <row r="20" spans="1:20" ht="20.399999999999999" x14ac:dyDescent="0.25">
      <c r="A20" s="14">
        <v>7</v>
      </c>
      <c r="B20" s="15" t="s">
        <v>54</v>
      </c>
      <c r="C20" s="18" t="s">
        <v>53</v>
      </c>
      <c r="D20" s="15" t="s">
        <v>55</v>
      </c>
      <c r="E20" s="16" t="s">
        <v>80</v>
      </c>
      <c r="F20" s="14" t="s">
        <v>41</v>
      </c>
      <c r="G20" s="20"/>
      <c r="H20" s="21">
        <v>161.86000000000001</v>
      </c>
      <c r="I20" s="19" t="s">
        <v>41</v>
      </c>
      <c r="J20" s="19" t="s">
        <v>104</v>
      </c>
      <c r="K20" s="12"/>
      <c r="L20" s="13">
        <f>N20+P20</f>
        <v>882.62</v>
      </c>
      <c r="M20" s="12"/>
      <c r="N20" s="13">
        <v>882.62</v>
      </c>
      <c r="O20" s="12"/>
      <c r="P20" s="13"/>
      <c r="Q20" s="14"/>
      <c r="R20" s="15"/>
      <c r="S20" s="16"/>
      <c r="T20" s="17"/>
    </row>
    <row r="21" spans="1:20" ht="30.6" x14ac:dyDescent="0.25">
      <c r="A21" s="14">
        <v>8</v>
      </c>
      <c r="B21" s="15" t="s">
        <v>60</v>
      </c>
      <c r="C21" s="18" t="s">
        <v>59</v>
      </c>
      <c r="D21" s="15" t="s">
        <v>61</v>
      </c>
      <c r="E21" s="14"/>
      <c r="F21" s="14" t="s">
        <v>41</v>
      </c>
      <c r="G21" s="20"/>
      <c r="H21" s="21">
        <v>217.94</v>
      </c>
      <c r="I21" s="19"/>
      <c r="J21" s="19"/>
      <c r="K21" s="12"/>
      <c r="L21" s="13"/>
      <c r="M21" s="12"/>
      <c r="N21" s="13"/>
      <c r="O21" s="12"/>
      <c r="P21" s="13"/>
      <c r="Q21" s="14"/>
      <c r="R21" s="15"/>
      <c r="S21" s="16"/>
      <c r="T21" s="17"/>
    </row>
    <row r="22" spans="1:20" ht="20.399999999999999" x14ac:dyDescent="0.25">
      <c r="A22" s="14">
        <v>9</v>
      </c>
      <c r="B22" s="15" t="s">
        <v>57</v>
      </c>
      <c r="C22" s="18" t="s">
        <v>56</v>
      </c>
      <c r="D22" s="15" t="s">
        <v>58</v>
      </c>
      <c r="E22" s="16" t="s">
        <v>80</v>
      </c>
      <c r="F22" s="14" t="s">
        <v>41</v>
      </c>
      <c r="G22" s="20"/>
      <c r="H22" s="21">
        <v>220</v>
      </c>
      <c r="I22" s="19" t="s">
        <v>41</v>
      </c>
      <c r="J22" s="19" t="s">
        <v>97</v>
      </c>
      <c r="K22" s="12"/>
      <c r="L22" s="13">
        <f>N22+P22</f>
        <v>2284.3000000000002</v>
      </c>
      <c r="M22" s="12"/>
      <c r="N22" s="13">
        <f>1115+27.15</f>
        <v>1142.1500000000001</v>
      </c>
      <c r="O22" s="12"/>
      <c r="P22" s="13">
        <v>1142.1500000000001</v>
      </c>
      <c r="Q22" s="14" t="s">
        <v>41</v>
      </c>
      <c r="R22" s="15"/>
      <c r="S22" s="16"/>
      <c r="T22" s="17"/>
    </row>
    <row r="23" spans="1:20" ht="102" x14ac:dyDescent="0.25">
      <c r="A23" s="14">
        <v>10</v>
      </c>
      <c r="B23" s="15" t="s">
        <v>63</v>
      </c>
      <c r="C23" s="18" t="s">
        <v>62</v>
      </c>
      <c r="D23" s="15" t="s">
        <v>64</v>
      </c>
      <c r="E23" s="16" t="s">
        <v>80</v>
      </c>
      <c r="F23" s="14" t="s">
        <v>41</v>
      </c>
      <c r="G23" s="20"/>
      <c r="H23" s="22">
        <v>33410.01</v>
      </c>
      <c r="I23" s="19" t="s">
        <v>41</v>
      </c>
      <c r="J23" s="14" t="s">
        <v>89</v>
      </c>
      <c r="K23" s="12"/>
      <c r="L23" s="13">
        <f>N23+P23</f>
        <v>18275.62</v>
      </c>
      <c r="M23" s="12"/>
      <c r="N23" s="13">
        <f>18118.68+156.94</f>
        <v>18275.62</v>
      </c>
      <c r="O23" s="12"/>
      <c r="P23" s="13"/>
      <c r="Q23" s="14" t="s">
        <v>87</v>
      </c>
      <c r="R23" s="15" t="s">
        <v>88</v>
      </c>
      <c r="S23" s="16"/>
      <c r="T23" s="23" t="s">
        <v>90</v>
      </c>
    </row>
    <row r="24" spans="1:20" ht="20.399999999999999" x14ac:dyDescent="0.25">
      <c r="A24" s="14">
        <v>11</v>
      </c>
      <c r="B24" s="15" t="s">
        <v>66</v>
      </c>
      <c r="C24" s="18" t="s">
        <v>65</v>
      </c>
      <c r="D24" s="15" t="s">
        <v>67</v>
      </c>
      <c r="E24" s="14"/>
      <c r="F24" s="14" t="s">
        <v>41</v>
      </c>
      <c r="G24" s="20"/>
      <c r="H24" s="21">
        <v>569.32000000000005</v>
      </c>
      <c r="I24" s="19"/>
      <c r="J24" s="19"/>
      <c r="K24" s="12"/>
      <c r="L24" s="13"/>
      <c r="M24" s="12"/>
      <c r="N24" s="13"/>
      <c r="O24" s="12"/>
      <c r="P24" s="13"/>
      <c r="Q24" s="14"/>
      <c r="R24" s="15"/>
      <c r="S24" s="16"/>
      <c r="T24" s="17"/>
    </row>
    <row r="25" spans="1:20" ht="30.6" x14ac:dyDescent="0.25">
      <c r="A25" s="14">
        <v>12</v>
      </c>
      <c r="B25" s="15" t="s">
        <v>69</v>
      </c>
      <c r="C25" s="18" t="s">
        <v>68</v>
      </c>
      <c r="D25" s="15" t="s">
        <v>70</v>
      </c>
      <c r="E25" s="14"/>
      <c r="F25" s="14" t="s">
        <v>41</v>
      </c>
      <c r="G25" s="20"/>
      <c r="H25" s="21">
        <v>1300.48</v>
      </c>
      <c r="I25" s="19"/>
      <c r="J25" s="19"/>
      <c r="K25" s="12"/>
      <c r="L25" s="13"/>
      <c r="M25" s="12"/>
      <c r="N25" s="13"/>
      <c r="O25" s="12"/>
      <c r="P25" s="13"/>
      <c r="Q25" s="14"/>
      <c r="R25" s="15"/>
      <c r="S25" s="16"/>
      <c r="T25" s="16"/>
    </row>
    <row r="26" spans="1:20" ht="33.75" customHeight="1" x14ac:dyDescent="0.25">
      <c r="A26" s="29">
        <v>13</v>
      </c>
      <c r="B26" s="51" t="s">
        <v>78</v>
      </c>
      <c r="C26" s="53" t="s">
        <v>77</v>
      </c>
      <c r="D26" s="51" t="s">
        <v>79</v>
      </c>
      <c r="E26" s="55" t="s">
        <v>80</v>
      </c>
      <c r="F26" s="29" t="s">
        <v>41</v>
      </c>
      <c r="G26" s="49"/>
      <c r="H26" s="62">
        <v>19468.009999999998</v>
      </c>
      <c r="I26" s="64" t="s">
        <v>41</v>
      </c>
      <c r="J26" s="64" t="s">
        <v>91</v>
      </c>
      <c r="K26" s="60"/>
      <c r="L26" s="57">
        <f>N26+N27+N28</f>
        <v>17088.810000000001</v>
      </c>
      <c r="M26" s="12"/>
      <c r="N26" s="13">
        <f>5212.93+103.25</f>
        <v>5316.18</v>
      </c>
      <c r="O26" s="12"/>
      <c r="P26" s="13"/>
      <c r="Q26" s="14" t="s">
        <v>93</v>
      </c>
      <c r="R26" s="15" t="s">
        <v>92</v>
      </c>
      <c r="S26" s="16"/>
      <c r="T26" s="17"/>
    </row>
    <row r="27" spans="1:20" ht="30.6" x14ac:dyDescent="0.25">
      <c r="A27" s="30"/>
      <c r="B27" s="52"/>
      <c r="C27" s="54"/>
      <c r="D27" s="52"/>
      <c r="E27" s="56"/>
      <c r="F27" s="30"/>
      <c r="G27" s="50"/>
      <c r="H27" s="63"/>
      <c r="I27" s="65"/>
      <c r="J27" s="65"/>
      <c r="K27" s="61"/>
      <c r="L27" s="58"/>
      <c r="M27" s="12"/>
      <c r="N27" s="13">
        <f>10919.27+566.12</f>
        <v>11485.390000000001</v>
      </c>
      <c r="O27" s="12"/>
      <c r="P27" s="13"/>
      <c r="Q27" s="14" t="s">
        <v>95</v>
      </c>
      <c r="R27" s="15" t="s">
        <v>94</v>
      </c>
      <c r="S27" s="16"/>
      <c r="T27" s="17"/>
    </row>
    <row r="28" spans="1:20" ht="71.400000000000006" x14ac:dyDescent="0.25">
      <c r="A28" s="31"/>
      <c r="B28" s="44"/>
      <c r="C28" s="46"/>
      <c r="D28" s="44"/>
      <c r="E28" s="48"/>
      <c r="F28" s="31"/>
      <c r="G28" s="38"/>
      <c r="H28" s="40"/>
      <c r="I28" s="42"/>
      <c r="J28" s="42"/>
      <c r="K28" s="33"/>
      <c r="L28" s="59"/>
      <c r="M28" s="12"/>
      <c r="N28" s="13">
        <f>154.52+132.72</f>
        <v>287.24</v>
      </c>
      <c r="O28" s="12"/>
      <c r="P28" s="13"/>
      <c r="Q28" s="14"/>
      <c r="R28" s="15" t="s">
        <v>96</v>
      </c>
      <c r="S28" s="16"/>
      <c r="T28" s="17"/>
    </row>
    <row r="29" spans="1:20" ht="20.399999999999999" x14ac:dyDescent="0.25">
      <c r="A29" s="14">
        <v>14</v>
      </c>
      <c r="B29" s="15" t="s">
        <v>72</v>
      </c>
      <c r="C29" s="18" t="s">
        <v>71</v>
      </c>
      <c r="D29" s="15" t="s">
        <v>73</v>
      </c>
      <c r="E29" s="14"/>
      <c r="F29" s="14" t="s">
        <v>41</v>
      </c>
      <c r="G29" s="20"/>
      <c r="H29" s="21">
        <v>750</v>
      </c>
      <c r="I29" s="19"/>
      <c r="J29" s="19"/>
      <c r="K29" s="12"/>
      <c r="L29" s="13"/>
      <c r="M29" s="12"/>
      <c r="N29" s="13"/>
      <c r="O29" s="12"/>
      <c r="P29" s="13"/>
      <c r="Q29" s="14"/>
      <c r="R29" s="15"/>
      <c r="S29" s="16"/>
      <c r="T29" s="17"/>
    </row>
  </sheetData>
  <autoFilter ref="A12:T29" xr:uid="{00000000-0009-0000-0000-000000000000}"/>
  <sortState xmlns:xlrd2="http://schemas.microsoft.com/office/spreadsheetml/2017/richdata2" ref="A13:T29">
    <sortCondition ref="B11"/>
  </sortState>
  <mergeCells count="44">
    <mergeCell ref="D26:D28"/>
    <mergeCell ref="E26:E28"/>
    <mergeCell ref="F26:F28"/>
    <mergeCell ref="L26:L28"/>
    <mergeCell ref="K26:K28"/>
    <mergeCell ref="H26:H28"/>
    <mergeCell ref="I26:I28"/>
    <mergeCell ref="J26:J28"/>
    <mergeCell ref="A26:A28"/>
    <mergeCell ref="K13:K14"/>
    <mergeCell ref="L13:L14"/>
    <mergeCell ref="F13:F14"/>
    <mergeCell ref="G13:G14"/>
    <mergeCell ref="H13:H14"/>
    <mergeCell ref="I13:I14"/>
    <mergeCell ref="J13:J14"/>
    <mergeCell ref="A13:A14"/>
    <mergeCell ref="B13:B14"/>
    <mergeCell ref="C13:C14"/>
    <mergeCell ref="D13:D14"/>
    <mergeCell ref="E13:E14"/>
    <mergeCell ref="G26:G28"/>
    <mergeCell ref="B26:B28"/>
    <mergeCell ref="C26:C28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honeticPr fontId="7" type="noConversion"/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4 l S O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4 l S O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O J U j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4 l S O X A F m G J O n A A A A + A A A A B I A A A A A A A A A A A A A A A A A A A A A A E N v b m Z p Z y 9 Q Y W N r Y W d l L n h t b F B L A Q I t A B Q A A g A I A O J U j l x T c j g s m w A A A O E A A A A T A A A A A A A A A A A A A A A A A P M A A A B b Q 2 9 u d G V u d F 9 U e X B l c 1 0 u e G 1 s U E s B A i 0 A F A A C A A g A 4 l S O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O Y g C E 0 o O D V v 8 4 9 S 6 y R w I X g A A A A A E g A A A o A A A A B A A A A B 7 v s H w E k w l G F 1 e E 7 U 9 k z V 8 U A A A A J O E j s J S X r J d H 5 L K M y e L Y c 3 j n 8 v I f W n q g Q W L O q + U s F e z 3 u + O s W K 7 4 M N g H a 7 L 2 W r n G U F / n B t y 4 6 h C x w f + 2 z a A f 7 M 3 G W y r J p Q l b d 5 w G Q c k q B H + F A A A A L B w 7 C a l 4 V Z 2 y Q 8 C + e L l n L 6 W w p I g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2026-08-07T11:18:55Z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