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270" windowWidth="14940" windowHeight="9150" activeTab="1"/>
  </bookViews>
  <sheets>
    <sheet name="Kupci  14.12." sheetId="1" r:id="rId1"/>
    <sheet name="Dobavljači 15.12." sheetId="2" r:id="rId2"/>
  </sheets>
  <definedNames>
    <definedName name="_xlnm._FilterDatabase" localSheetId="1" hidden="1">'Dobavljači 15.12.'!$A$1:$Q$1</definedName>
    <definedName name="_xlnm._FilterDatabase" localSheetId="0" hidden="1">'Kupci  14.12.'!$A$1:$T$115</definedName>
    <definedName name="_xlnm.Print_Area" localSheetId="0">'Kupci  14.12.'!$A:$T</definedName>
  </definedNames>
  <calcPr calcId="145621"/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E42" i="1"/>
  <c r="F43" i="1"/>
  <c r="F44" i="1"/>
  <c r="F45" i="1"/>
  <c r="F46" i="1"/>
  <c r="F47" i="1"/>
  <c r="F48" i="1"/>
  <c r="F49" i="1"/>
  <c r="F50" i="1"/>
  <c r="E50" i="1" s="1"/>
  <c r="F51" i="1"/>
  <c r="F52" i="1"/>
  <c r="F53" i="1"/>
  <c r="F54" i="1"/>
  <c r="F55" i="1"/>
  <c r="F56" i="1"/>
  <c r="F57" i="1"/>
  <c r="F58" i="1"/>
  <c r="E58" i="1"/>
  <c r="F59" i="1"/>
  <c r="F60" i="1"/>
  <c r="F61" i="1"/>
  <c r="F62" i="1"/>
  <c r="F63" i="1"/>
  <c r="F64" i="1"/>
  <c r="F65" i="1"/>
  <c r="F66" i="1"/>
  <c r="E66" i="1" s="1"/>
  <c r="F67" i="1"/>
  <c r="F68" i="1"/>
  <c r="F69" i="1"/>
  <c r="F70" i="1"/>
  <c r="F71" i="1"/>
  <c r="F72" i="1"/>
  <c r="F73" i="1"/>
  <c r="F74" i="1"/>
  <c r="E74" i="1"/>
  <c r="F75" i="1"/>
  <c r="F76" i="1"/>
  <c r="F77" i="1"/>
  <c r="F78" i="1"/>
  <c r="F79" i="1"/>
  <c r="F80" i="1"/>
  <c r="F81" i="1"/>
  <c r="F82" i="1"/>
  <c r="E82" i="1" s="1"/>
  <c r="F83" i="1"/>
  <c r="F84" i="1"/>
  <c r="F85" i="1"/>
  <c r="F86" i="1"/>
  <c r="F87" i="1"/>
  <c r="F88" i="1"/>
  <c r="F89" i="1"/>
  <c r="E89" i="1" s="1"/>
  <c r="F90" i="1"/>
  <c r="E90" i="1" s="1"/>
  <c r="F91" i="1"/>
  <c r="E91" i="1" s="1"/>
  <c r="F92" i="1"/>
  <c r="E92" i="1" s="1"/>
  <c r="F93" i="1"/>
  <c r="E93" i="1" s="1"/>
  <c r="F94" i="1"/>
  <c r="E94" i="1" s="1"/>
  <c r="F95" i="1"/>
  <c r="E95" i="1" s="1"/>
  <c r="F96" i="1"/>
  <c r="E96" i="1" s="1"/>
  <c r="F97" i="1"/>
  <c r="E97" i="1" s="1"/>
  <c r="F98" i="1"/>
  <c r="E98" i="1" s="1"/>
  <c r="F99" i="1"/>
  <c r="E99" i="1" s="1"/>
  <c r="F100" i="1"/>
  <c r="E100" i="1" s="1"/>
  <c r="F101" i="1"/>
  <c r="E101" i="1" s="1"/>
  <c r="F102" i="1"/>
  <c r="E102" i="1" s="1"/>
  <c r="F103" i="1"/>
  <c r="E103" i="1" s="1"/>
  <c r="F104" i="1"/>
  <c r="E104" i="1" s="1"/>
  <c r="F105" i="1"/>
  <c r="E105" i="1" s="1"/>
  <c r="F106" i="1"/>
  <c r="E106" i="1" s="1"/>
  <c r="F107" i="1"/>
  <c r="E107" i="1" s="1"/>
  <c r="F108" i="1"/>
  <c r="E108" i="1" s="1"/>
  <c r="F109" i="1"/>
  <c r="E109" i="1" s="1"/>
  <c r="F110" i="1"/>
  <c r="E110" i="1" s="1"/>
  <c r="F111" i="1"/>
  <c r="E111" i="1" s="1"/>
  <c r="F112" i="1"/>
  <c r="E112" i="1" s="1"/>
  <c r="F113" i="1"/>
  <c r="E113" i="1" s="1"/>
  <c r="F114" i="1"/>
  <c r="E114" i="1" s="1"/>
  <c r="F2" i="1"/>
  <c r="E2" i="1" s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3" i="1"/>
  <c r="E44" i="1"/>
  <c r="E45" i="1"/>
  <c r="E46" i="1"/>
  <c r="E47" i="1"/>
  <c r="E48" i="1"/>
  <c r="E49" i="1"/>
  <c r="E51" i="1"/>
  <c r="E52" i="1"/>
  <c r="E53" i="1"/>
  <c r="E54" i="1"/>
  <c r="E55" i="1"/>
  <c r="E56" i="1"/>
  <c r="E57" i="1"/>
  <c r="E59" i="1"/>
  <c r="E60" i="1"/>
  <c r="E61" i="1"/>
  <c r="E62" i="1"/>
  <c r="E63" i="1"/>
  <c r="E64" i="1"/>
  <c r="E65" i="1"/>
  <c r="E67" i="1"/>
  <c r="E68" i="1"/>
  <c r="E69" i="1"/>
  <c r="E70" i="1"/>
  <c r="E71" i="1"/>
  <c r="E72" i="1"/>
  <c r="E73" i="1"/>
  <c r="E75" i="1"/>
  <c r="E76" i="1"/>
  <c r="E77" i="1"/>
  <c r="E78" i="1"/>
  <c r="E79" i="1"/>
  <c r="E80" i="1"/>
  <c r="E81" i="1"/>
  <c r="E83" i="1"/>
  <c r="E84" i="1"/>
  <c r="E85" i="1"/>
  <c r="E86" i="1"/>
  <c r="E87" i="1"/>
  <c r="E88" i="1"/>
  <c r="F115" i="1"/>
  <c r="E115" i="1" s="1"/>
  <c r="G16" i="1"/>
  <c r="E16" i="1" s="1"/>
  <c r="H16" i="1"/>
</calcChain>
</file>

<file path=xl/sharedStrings.xml><?xml version="1.0" encoding="utf-8"?>
<sst xmlns="http://schemas.openxmlformats.org/spreadsheetml/2006/main" count="1372" uniqueCount="614">
  <si>
    <t>Konto</t>
  </si>
  <si>
    <t xml:space="preserve"> </t>
  </si>
  <si>
    <t>Partner</t>
  </si>
  <si>
    <t>Iznos</t>
  </si>
  <si>
    <t>Dospjelo</t>
  </si>
  <si>
    <t>Nedospijelo</t>
  </si>
  <si>
    <t>do 15</t>
  </si>
  <si>
    <t>do 30</t>
  </si>
  <si>
    <t>do 45</t>
  </si>
  <si>
    <t>do 60</t>
  </si>
  <si>
    <t>do 75</t>
  </si>
  <si>
    <t>do 90</t>
  </si>
  <si>
    <t>do 180</t>
  </si>
  <si>
    <t>do 270</t>
  </si>
  <si>
    <t>do 360</t>
  </si>
  <si>
    <t>preko 360</t>
  </si>
  <si>
    <t>1200</t>
  </si>
  <si>
    <t>Potraživanja od kupaca dobara</t>
  </si>
  <si>
    <t>4843</t>
  </si>
  <si>
    <t>AB HINC doo</t>
  </si>
  <si>
    <t>4854</t>
  </si>
  <si>
    <t>Adria mont d.o.o.</t>
  </si>
  <si>
    <t>1183</t>
  </si>
  <si>
    <t>ADRIA OIL d.o.o.</t>
  </si>
  <si>
    <t>4720</t>
  </si>
  <si>
    <t>AESTUS d.o.o.</t>
  </si>
  <si>
    <t>4874</t>
  </si>
  <si>
    <t>Aestus financijsko savjetovanje d.o.o.</t>
  </si>
  <si>
    <t>1202</t>
  </si>
  <si>
    <t>Potraživanja za otkup dugovanja</t>
  </si>
  <si>
    <t>4692</t>
  </si>
  <si>
    <t>Agencija NIKOM</t>
  </si>
  <si>
    <t>4873</t>
  </si>
  <si>
    <t>ANAKONDA D.O.O.</t>
  </si>
  <si>
    <t>1284</t>
  </si>
  <si>
    <t>AR TEX obrt za šivanje</t>
  </si>
  <si>
    <t>1035</t>
  </si>
  <si>
    <t>BA-COM TRGOVINA d.o.o.</t>
  </si>
  <si>
    <t>1210</t>
  </si>
  <si>
    <t>Kupci dobara iz EU</t>
  </si>
  <si>
    <t>4201</t>
  </si>
  <si>
    <t>BANJALUČKA PIVOVARA ad</t>
  </si>
  <si>
    <t>4647</t>
  </si>
  <si>
    <t>BEN SHIP SUPPLY d.o.o.</t>
  </si>
  <si>
    <t>1072</t>
  </si>
  <si>
    <t>BESVETIJE d.o.o.</t>
  </si>
  <si>
    <t>4129</t>
  </si>
  <si>
    <t>Biovinis d.o.o.</t>
  </si>
  <si>
    <t>1177</t>
  </si>
  <si>
    <t>BIROTA D.O.O.</t>
  </si>
  <si>
    <t>1071</t>
  </si>
  <si>
    <t>BOSLER d.o.o.</t>
  </si>
  <si>
    <t>4555</t>
  </si>
  <si>
    <t>Brodokomerc Nova d.o.o.</t>
  </si>
  <si>
    <t>4140</t>
  </si>
  <si>
    <t>Butiga Fućak</t>
  </si>
  <si>
    <t>4223</t>
  </si>
  <si>
    <t>C.A.K. d.o.o.</t>
  </si>
  <si>
    <t>1060</t>
  </si>
  <si>
    <t>CDN COMMERCE d.o.o.</t>
  </si>
  <si>
    <t>4808</t>
  </si>
  <si>
    <t>COOLWAY  doo</t>
  </si>
  <si>
    <t>4635</t>
  </si>
  <si>
    <t>CORRADETTI CINZIA</t>
  </si>
  <si>
    <t>4611</t>
  </si>
  <si>
    <t>DAVIDOV HRAM d.o.o.</t>
  </si>
  <si>
    <t>1135</t>
  </si>
  <si>
    <t>DEMA ugostiteljski obrt</t>
  </si>
  <si>
    <t>4314</t>
  </si>
  <si>
    <t>DEZINSEKCIJA D.O.O.</t>
  </si>
  <si>
    <t>4353</t>
  </si>
  <si>
    <t>DISA d.o.o</t>
  </si>
  <si>
    <t>4683</t>
  </si>
  <si>
    <t>DVD ŠKRLJEVO</t>
  </si>
  <si>
    <t>1205</t>
  </si>
  <si>
    <t>ELEKTRO ZURAK D.O.O.</t>
  </si>
  <si>
    <t>4772</t>
  </si>
  <si>
    <t>EMKO VOĆE d.o.o.</t>
  </si>
  <si>
    <t>4600</t>
  </si>
  <si>
    <t>EUROBEVANDE srl</t>
  </si>
  <si>
    <t>4444</t>
  </si>
  <si>
    <t>EUROINDEKS d.o.o za trgovinu i usluge</t>
  </si>
  <si>
    <t>4698</t>
  </si>
  <si>
    <t>EXTRAVAGANT d.o.o.</t>
  </si>
  <si>
    <t>4191</t>
  </si>
  <si>
    <t>FJORDEX D.O.O.</t>
  </si>
  <si>
    <t>4697</t>
  </si>
  <si>
    <t>FOODRINCO SA</t>
  </si>
  <si>
    <t>4317</t>
  </si>
  <si>
    <t>FROZEN FOOD INTERNATIONAL D.O.O.</t>
  </si>
  <si>
    <t>4157</t>
  </si>
  <si>
    <t>F.T.O. ANKICA</t>
  </si>
  <si>
    <t>4694</t>
  </si>
  <si>
    <t>Hermo d.o.o.</t>
  </si>
  <si>
    <t>1220</t>
  </si>
  <si>
    <t>Potraživanja za prodaju - isporuku povezanim društvima</t>
  </si>
  <si>
    <t>1366</t>
  </si>
  <si>
    <t>HI-KA d.o.o.</t>
  </si>
  <si>
    <t>4626</t>
  </si>
  <si>
    <t>HNK Rijeka s.d.d.</t>
  </si>
  <si>
    <t>4622</t>
  </si>
  <si>
    <t>HOLCIM HRVATSKA d.o.o.</t>
  </si>
  <si>
    <t>1078</t>
  </si>
  <si>
    <t>INGRO d.o.o.</t>
  </si>
  <si>
    <t>4855</t>
  </si>
  <si>
    <t>Iskopi Miardović d.o.o.</t>
  </si>
  <si>
    <t>512</t>
  </si>
  <si>
    <t>IVELMA D.O.O.</t>
  </si>
  <si>
    <t>1173</t>
  </si>
  <si>
    <t>IVICA I JELENA D.O.O.</t>
  </si>
  <si>
    <t>1106</t>
  </si>
  <si>
    <t>IVNA D.O.O.</t>
  </si>
  <si>
    <t>4681</t>
  </si>
  <si>
    <t>JUKO PROMET</t>
  </si>
  <si>
    <t>4750</t>
  </si>
  <si>
    <t>KAKTUS NOVA j.o.o.o.</t>
  </si>
  <si>
    <t>4490</t>
  </si>
  <si>
    <t>KANAL RI d.o.o.</t>
  </si>
  <si>
    <t>1322</t>
  </si>
  <si>
    <t>KONZUM D.D.</t>
  </si>
  <si>
    <t>1422</t>
  </si>
  <si>
    <t>Konzum plus d.o.o.</t>
  </si>
  <si>
    <t>4840</t>
  </si>
  <si>
    <t>Krk drink delivery</t>
  </si>
  <si>
    <t>4751</t>
  </si>
  <si>
    <t>KUPCI GRAĐANI</t>
  </si>
  <si>
    <t>4506</t>
  </si>
  <si>
    <t>LASI s.r.l.</t>
  </si>
  <si>
    <t>4815</t>
  </si>
  <si>
    <t>Luna Commerce d.o.o.</t>
  </si>
  <si>
    <t>1050</t>
  </si>
  <si>
    <t>MAGMA D.O.O.</t>
  </si>
  <si>
    <t>4204</t>
  </si>
  <si>
    <t>MAKRO d.o.o.</t>
  </si>
  <si>
    <t>4563</t>
  </si>
  <si>
    <t>MALI PALIT d.o.o</t>
  </si>
  <si>
    <t>4135</t>
  </si>
  <si>
    <t>MANŠPED d.o.o.</t>
  </si>
  <si>
    <t>1342</t>
  </si>
  <si>
    <t>M.A.P. GmbH</t>
  </si>
  <si>
    <t>4165</t>
  </si>
  <si>
    <t>Meldi d.o.o.</t>
  </si>
  <si>
    <t>1306</t>
  </si>
  <si>
    <t>METIS d.d.</t>
  </si>
  <si>
    <t>1116</t>
  </si>
  <si>
    <t>METRO C&amp;C d.o.o.</t>
  </si>
  <si>
    <t>4275</t>
  </si>
  <si>
    <t>MIKULIĆ D.O.O.</t>
  </si>
  <si>
    <t>4576</t>
  </si>
  <si>
    <t>MONTING d.o.o.</t>
  </si>
  <si>
    <t>1112</t>
  </si>
  <si>
    <t>M.T. MARIN D.O.O.</t>
  </si>
  <si>
    <t>4245</t>
  </si>
  <si>
    <t>NAL D.O.O.</t>
  </si>
  <si>
    <t>4627</t>
  </si>
  <si>
    <t>NARODNI TRGOVAČKI LANAC d.o.o.</t>
  </si>
  <si>
    <t>4740</t>
  </si>
  <si>
    <t>NAVIS CONSULT d.o.o.</t>
  </si>
  <si>
    <t>4719</t>
  </si>
  <si>
    <t>NEOPLASMA d.o.o.</t>
  </si>
  <si>
    <t>43285573019</t>
  </si>
  <si>
    <t>Obrt obiteljsko gospodarstvo Frančišković</t>
  </si>
  <si>
    <t>4507</t>
  </si>
  <si>
    <t>ORCUS PLUS D.O.O.</t>
  </si>
  <si>
    <t>1073</t>
  </si>
  <si>
    <t>OZBILJNO j.d.o.o.</t>
  </si>
  <si>
    <t>4834</t>
  </si>
  <si>
    <t>PERUTNINA PTUJ - PIPO doo</t>
  </si>
  <si>
    <t>4699</t>
  </si>
  <si>
    <t>Petrol d.o.o.</t>
  </si>
  <si>
    <t>4164</t>
  </si>
  <si>
    <t>PIK d.d.</t>
  </si>
  <si>
    <t>4775</t>
  </si>
  <si>
    <t>PIK VRBOVEC PLUS d.o.o.</t>
  </si>
  <si>
    <t>4146</t>
  </si>
  <si>
    <t>PILIPOVIĆ d.o.o.</t>
  </si>
  <si>
    <t>4543</t>
  </si>
  <si>
    <t>Pivka export-import d.o.o</t>
  </si>
  <si>
    <t>4820</t>
  </si>
  <si>
    <t>Pivska Tvrđa j.d.o.o.</t>
  </si>
  <si>
    <t>1051</t>
  </si>
  <si>
    <t>P&amp;J TRGOVAČKI OBRT, vl. Vladimir Škevin</t>
  </si>
  <si>
    <t>1108</t>
  </si>
  <si>
    <t>PLODINE D.D.</t>
  </si>
  <si>
    <t>1062</t>
  </si>
  <si>
    <t>Prijevoznički obrt LUENA</t>
  </si>
  <si>
    <t>4468</t>
  </si>
  <si>
    <t>P.T.O. FRANKULIN</t>
  </si>
  <si>
    <t>1292</t>
  </si>
  <si>
    <t>RADNIK OPATIJA D.D.</t>
  </si>
  <si>
    <t>4850</t>
  </si>
  <si>
    <t>RAŠPULIĆ LORIS</t>
  </si>
  <si>
    <t>1114</t>
  </si>
  <si>
    <t>REINA D.O.O.</t>
  </si>
  <si>
    <t>1088</t>
  </si>
  <si>
    <t>RIJEKA TRANS d.o.o.</t>
  </si>
  <si>
    <t>1074</t>
  </si>
  <si>
    <t>ROTO DINAMIC d.o.o.</t>
  </si>
  <si>
    <t>4292</t>
  </si>
  <si>
    <t>Seifert &amp; Bogolin d.o.o.</t>
  </si>
  <si>
    <t>4687</t>
  </si>
  <si>
    <t>SOLHORECA SRL</t>
  </si>
  <si>
    <t>4709</t>
  </si>
  <si>
    <t>SPAR HRVATSKA d.o.o.</t>
  </si>
  <si>
    <t>4464</t>
  </si>
  <si>
    <t>Stella-Impex d.o.o</t>
  </si>
  <si>
    <t>4816</t>
  </si>
  <si>
    <t>STEPS j.d.o.o. - Pizza cut Sylvester</t>
  </si>
  <si>
    <t>1196</t>
  </si>
  <si>
    <t>STS PLIN d.o.o.</t>
  </si>
  <si>
    <t>4804</t>
  </si>
  <si>
    <t>STUDENAC d.o.o.</t>
  </si>
  <si>
    <t>4290</t>
  </si>
  <si>
    <t>ŠKOJIĆ obrt za trgovinu</t>
  </si>
  <si>
    <t>4619</t>
  </si>
  <si>
    <t>TIM-M d.o.o.</t>
  </si>
  <si>
    <t>1102</t>
  </si>
  <si>
    <t>TINA RENT, Obrt za iznajmljivanje automobila</t>
  </si>
  <si>
    <t>4847</t>
  </si>
  <si>
    <t>TO DORA</t>
  </si>
  <si>
    <t>4693</t>
  </si>
  <si>
    <t>T.O. IVO</t>
  </si>
  <si>
    <t>4267</t>
  </si>
  <si>
    <t>T.O. SUKI</t>
  </si>
  <si>
    <t>4310</t>
  </si>
  <si>
    <t>T.O.Kape</t>
  </si>
  <si>
    <t>4130</t>
  </si>
  <si>
    <t>TOM PRIMUS d.o.o.</t>
  </si>
  <si>
    <t>1091</t>
  </si>
  <si>
    <t>T.P.B.d.o.o.</t>
  </si>
  <si>
    <t>1090</t>
  </si>
  <si>
    <t>TRGOVINA KRK d.d.</t>
  </si>
  <si>
    <t>4766</t>
  </si>
  <si>
    <t>TZ GRADA BAKRA</t>
  </si>
  <si>
    <t>1033</t>
  </si>
  <si>
    <t>UNO-HENEC d.o.o.</t>
  </si>
  <si>
    <t>4362</t>
  </si>
  <si>
    <t>URBANO OGLAŠAVANJE D.O.O.</t>
  </si>
  <si>
    <t>4141</t>
  </si>
  <si>
    <t>U.T.O. PODMORNICA</t>
  </si>
  <si>
    <t>4741</t>
  </si>
  <si>
    <t>VAILLANT d.o.o.</t>
  </si>
  <si>
    <t>1290</t>
  </si>
  <si>
    <t>VINA ANĐELIĆ D.O.O.</t>
  </si>
  <si>
    <t>4838</t>
  </si>
  <si>
    <t>VINICOLA P&amp;V</t>
  </si>
  <si>
    <t>4251</t>
  </si>
  <si>
    <t>Vip Maravić d.o.o.</t>
  </si>
  <si>
    <t>4316</t>
  </si>
  <si>
    <t>VL STEEL D.O.O.</t>
  </si>
  <si>
    <t>1351</t>
  </si>
  <si>
    <t>VOIGTLAENDER WATER GmbH</t>
  </si>
  <si>
    <t>za otpis</t>
  </si>
  <si>
    <t>ŽUPANIJSKA UPRAAVA ZA CESTE PGŽ</t>
  </si>
  <si>
    <t>4448</t>
  </si>
  <si>
    <t>Dobavljači dobara</t>
  </si>
  <si>
    <t>2200</t>
  </si>
  <si>
    <t>ZRAČNA LUKA RIJEKA d.o.o.</t>
  </si>
  <si>
    <t>4674</t>
  </si>
  <si>
    <t>ZMAJSKA PIVOVARA d.o.o.</t>
  </si>
  <si>
    <t>4835</t>
  </si>
  <si>
    <t>ZLATNI NIZ j.d.o.o.</t>
  </si>
  <si>
    <t>4595</t>
  </si>
  <si>
    <t>ZEFA-LABORSERVICE GmbH</t>
  </si>
  <si>
    <t>418</t>
  </si>
  <si>
    <t>Dobavljači dobara iz EU</t>
  </si>
  <si>
    <t>2210</t>
  </si>
  <si>
    <t>ZAGREB ŠPED D.O.O.</t>
  </si>
  <si>
    <t>4233</t>
  </si>
  <si>
    <t>VSB, INŽINJERING, TRGOVINA IN PROIZVODNJ</t>
  </si>
  <si>
    <t>1359</t>
  </si>
  <si>
    <t>VOX-BRANKO D.O.O.</t>
  </si>
  <si>
    <t>4875</t>
  </si>
  <si>
    <t>VODOVOD I KANALIZACIJA d.o.o.</t>
  </si>
  <si>
    <t>1312</t>
  </si>
  <si>
    <t>VIMIS D.O.O.</t>
  </si>
  <si>
    <t>4253</t>
  </si>
  <si>
    <t>VILIČARI d.o.o.</t>
  </si>
  <si>
    <t>1042</t>
  </si>
  <si>
    <t>VETROPACK STRAŽA d.d.</t>
  </si>
  <si>
    <t>1326</t>
  </si>
  <si>
    <t>VELPROM d.o.o.</t>
  </si>
  <si>
    <t>4630</t>
  </si>
  <si>
    <t>VELEPROMET VUKOVAR DD</t>
  </si>
  <si>
    <t>4776</t>
  </si>
  <si>
    <t>VALOVITI PAPIR - DUNAPACK D.O.O.</t>
  </si>
  <si>
    <t>4367</t>
  </si>
  <si>
    <t>VALIGO d.o.o.</t>
  </si>
  <si>
    <t>4821</t>
  </si>
  <si>
    <t>VACACIONES EDREAMS S.L.U.</t>
  </si>
  <si>
    <t>4638</t>
  </si>
  <si>
    <t>ULTRA GROS d.o.o.</t>
  </si>
  <si>
    <t>4610</t>
  </si>
  <si>
    <t>UGOST.OBRT FIUME,Vl.Valenčić N</t>
  </si>
  <si>
    <t>214</t>
  </si>
  <si>
    <t>Ugostiteljski obrt LEONARDO</t>
  </si>
  <si>
    <t>415</t>
  </si>
  <si>
    <t>URA gotovina</t>
  </si>
  <si>
    <t>22001</t>
  </si>
  <si>
    <t>TUV CROATIA d.o.o.</t>
  </si>
  <si>
    <t>1310</t>
  </si>
  <si>
    <t>TIPTEH ZAGREB d.o.o.</t>
  </si>
  <si>
    <t>4629</t>
  </si>
  <si>
    <t>THONHAUSER GMBH</t>
  </si>
  <si>
    <t>4524</t>
  </si>
  <si>
    <t>TEHNODIV-SERVIS vl. Davor Popović</t>
  </si>
  <si>
    <t>4707</t>
  </si>
  <si>
    <t>TEH-CONTROL d.o.o.</t>
  </si>
  <si>
    <t>1126</t>
  </si>
  <si>
    <t>TECPOINT d.o.o.</t>
  </si>
  <si>
    <t>4621</t>
  </si>
  <si>
    <t>TECHNISCHE UNIVERSITAT MUNCHEN</t>
  </si>
  <si>
    <t>4198</t>
  </si>
  <si>
    <t>ŠEŠKAR VESNA, JAVNI BILJEŽNIK</t>
  </si>
  <si>
    <t>1039</t>
  </si>
  <si>
    <t>SVEUČILIŠTE U RIJECI</t>
  </si>
  <si>
    <t>1330</t>
  </si>
  <si>
    <t>SUMAN D.O.O.</t>
  </si>
  <si>
    <t>4243</t>
  </si>
  <si>
    <t>STAMAG STADLAUER MALZFABRIK</t>
  </si>
  <si>
    <t>419</t>
  </si>
  <si>
    <t>SOLO d.o.o.</t>
  </si>
  <si>
    <t>4696</t>
  </si>
  <si>
    <t>SOKAL ANA, ODVJETNIK</t>
  </si>
  <si>
    <t>1243</t>
  </si>
  <si>
    <t>SMC Industrijska automatika d.o.o.</t>
  </si>
  <si>
    <t>4360</t>
  </si>
  <si>
    <t>SLB KLOEPPER RECHTSANWALTE MBH</t>
  </si>
  <si>
    <t>4473</t>
  </si>
  <si>
    <t>SKLADIŠNA LOGISTIKA d.o.o.</t>
  </si>
  <si>
    <t>1087</t>
  </si>
  <si>
    <t>SIMPLY MINT d.o.o.</t>
  </si>
  <si>
    <t>4767</t>
  </si>
  <si>
    <t>SIMON H.STEINER HOPFEN GmbH</t>
  </si>
  <si>
    <t>1358</t>
  </si>
  <si>
    <t>SCORPIO D.O.O.</t>
  </si>
  <si>
    <t>4857</t>
  </si>
  <si>
    <t>SCHLOSSBBRAUEREI KALTNEBERG IRMINGARD PRINZESSIN VON BA</t>
  </si>
  <si>
    <t>1344</t>
  </si>
  <si>
    <t>SAHM TRADING CZ s.r.o.</t>
  </si>
  <si>
    <t>1349</t>
  </si>
  <si>
    <t>RI-PETROL d.o.o.</t>
  </si>
  <si>
    <t>4475</t>
  </si>
  <si>
    <t>RIMOS doo</t>
  </si>
  <si>
    <t>4822</t>
  </si>
  <si>
    <t>REPRINT TISKARA</t>
  </si>
  <si>
    <t>4375</t>
  </si>
  <si>
    <t>RENNER ETIKETTIERTECHNIK GmbH</t>
  </si>
  <si>
    <t>4544</t>
  </si>
  <si>
    <t>RASTAL ITALIA Srl</t>
  </si>
  <si>
    <t>4727</t>
  </si>
  <si>
    <t>QFACT TAX d.o.o.</t>
  </si>
  <si>
    <t>4184</t>
  </si>
  <si>
    <t>QFACT KONTO d.o.o.</t>
  </si>
  <si>
    <t>4856</t>
  </si>
  <si>
    <t>P.T.O. LIŠĆEVICA</t>
  </si>
  <si>
    <t>4149</t>
  </si>
  <si>
    <t>PROSPEKT d.o.o.</t>
  </si>
  <si>
    <t>1064</t>
  </si>
  <si>
    <t>PROFIT CONSULT d.o.o.</t>
  </si>
  <si>
    <t>4329</t>
  </si>
  <si>
    <t>PRO VITA - MEDICINA RADA</t>
  </si>
  <si>
    <t>4454</t>
  </si>
  <si>
    <t>Privatbrauerei Hirt Vetrieb GmbH</t>
  </si>
  <si>
    <t>4260</t>
  </si>
  <si>
    <t>Obveze prema povezanim društvima za zalihe (poluproizvo</t>
  </si>
  <si>
    <t>2000</t>
  </si>
  <si>
    <t>PRESING D.O.O.</t>
  </si>
  <si>
    <t>4672</t>
  </si>
  <si>
    <t>PRAVA FREKVENCIJA d.o.o.</t>
  </si>
  <si>
    <t>4359</t>
  </si>
  <si>
    <t>PLENUS, vl. Edin Đikoli</t>
  </si>
  <si>
    <t>4726</t>
  </si>
  <si>
    <t>PILZ GES m.b.H</t>
  </si>
  <si>
    <t>4616</t>
  </si>
  <si>
    <t>PIKL D.O.O.</t>
  </si>
  <si>
    <t>1213</t>
  </si>
  <si>
    <t>PEVEC D.D.</t>
  </si>
  <si>
    <t>1118</t>
  </si>
  <si>
    <t>PERT D.O.O.</t>
  </si>
  <si>
    <t>4262</t>
  </si>
  <si>
    <t>PAPILLON TRADE d.o.o.</t>
  </si>
  <si>
    <t>4601</t>
  </si>
  <si>
    <t>ORBICO d.o.o.</t>
  </si>
  <si>
    <t>1049</t>
  </si>
  <si>
    <t>OMRIGON GmbH</t>
  </si>
  <si>
    <t>4503</t>
  </si>
  <si>
    <t>OFFSET TISAK NP GTO D.O.O.</t>
  </si>
  <si>
    <t>4273</t>
  </si>
  <si>
    <t>OCULYZE GmbH</t>
  </si>
  <si>
    <t>4570</t>
  </si>
  <si>
    <t>OBRT ZA USLUGE ANE VL. ANA JUKIĆ</t>
  </si>
  <si>
    <t>4844</t>
  </si>
  <si>
    <t>O. K. COMMERCE d. o. o.</t>
  </si>
  <si>
    <t>4812</t>
  </si>
  <si>
    <t>NOVI LIST d.d.</t>
  </si>
  <si>
    <t>4183</t>
  </si>
  <si>
    <t>NIVAGO d.o.o.</t>
  </si>
  <si>
    <t>1046</t>
  </si>
  <si>
    <t>NICOLA GmbH</t>
  </si>
  <si>
    <t>1343</t>
  </si>
  <si>
    <t>NASTAVNI ZAVOD ZA JAVNO ZDRAVSTVO PGŽ</t>
  </si>
  <si>
    <t>4182</t>
  </si>
  <si>
    <t>MONTELEKTRO d.o.o.</t>
  </si>
  <si>
    <t>4529</t>
  </si>
  <si>
    <t>MONOI d.o.o.</t>
  </si>
  <si>
    <t>4739</t>
  </si>
  <si>
    <t>MINISTARSTVO POLJOPRIVREDE</t>
  </si>
  <si>
    <t>4345</t>
  </si>
  <si>
    <t>MILENIJ HOTELI d.o.o.</t>
  </si>
  <si>
    <t>4366</t>
  </si>
  <si>
    <t>MIELE trgovina i servis d.o.o.</t>
  </si>
  <si>
    <t>4287</t>
  </si>
  <si>
    <t>M+F KEG TECHNIK GMBH</t>
  </si>
  <si>
    <t>4671</t>
  </si>
  <si>
    <t>METALGRAF-poduzeće za preradu lima</t>
  </si>
  <si>
    <t>4363</t>
  </si>
  <si>
    <t>MET Croatia Energy Trade d.o.o.</t>
  </si>
  <si>
    <t>4746</t>
  </si>
  <si>
    <t>MESSER CROATIA PLIN d.o.o.</t>
  </si>
  <si>
    <t>4131</t>
  </si>
  <si>
    <t>MARIENTHALER GMBH&amp;CO.KG</t>
  </si>
  <si>
    <t>4303</t>
  </si>
  <si>
    <t>LUITPOLD PRINZ VON BAYERN</t>
  </si>
  <si>
    <t>4474</t>
  </si>
  <si>
    <t>LOGIN SUSTAVI d.o.o.</t>
  </si>
  <si>
    <t>498</t>
  </si>
  <si>
    <t>LEWA NIKKISO AUSTRIA GMBH</t>
  </si>
  <si>
    <t>4872</t>
  </si>
  <si>
    <t>LAGERMAX AED CROATIA D.O.O.</t>
  </si>
  <si>
    <t>1004</t>
  </si>
  <si>
    <t>KVARNER-SPORT d.o.o.</t>
  </si>
  <si>
    <t>4691</t>
  </si>
  <si>
    <t>KÖNIG LUDWIG INTERNATIONAL VERWALTUNGS GMBH</t>
  </si>
  <si>
    <t>4768</t>
  </si>
  <si>
    <t>KONCEPT MEDIA d.o.o.</t>
  </si>
  <si>
    <t>4571</t>
  </si>
  <si>
    <t>KERSCHOFFSET ZAGREB D.O.O.</t>
  </si>
  <si>
    <t>1109</t>
  </si>
  <si>
    <t>KD ČISTOĆA D.O.O.</t>
  </si>
  <si>
    <t>4202</t>
  </si>
  <si>
    <t>KALTENBERG ADRIA d.o.o.</t>
  </si>
  <si>
    <t>1080</t>
  </si>
  <si>
    <t>JAMI OPREMA d.o.o.</t>
  </si>
  <si>
    <t>4222</t>
  </si>
  <si>
    <t>JADROLINIJA</t>
  </si>
  <si>
    <t>520</t>
  </si>
  <si>
    <t>IT ELEKTRONIK</t>
  </si>
  <si>
    <t>4755</t>
  </si>
  <si>
    <t>ISKON INTERNET d.d.</t>
  </si>
  <si>
    <t>4138</t>
  </si>
  <si>
    <t>IREKS AROMA d.o.o.</t>
  </si>
  <si>
    <t>4374</t>
  </si>
  <si>
    <t>I.P. INŽENJERING d.o.o.</t>
  </si>
  <si>
    <t>1317</t>
  </si>
  <si>
    <t>INTERPOLIS PLUS D.O.O.</t>
  </si>
  <si>
    <t>4848</t>
  </si>
  <si>
    <t>Internet Mall d.o.o.</t>
  </si>
  <si>
    <t>91380369083</t>
  </si>
  <si>
    <t>INTERLINK-GASTRO D.O.O.</t>
  </si>
  <si>
    <t>4203</t>
  </si>
  <si>
    <t>INTEL TRADE SERVISI d.o.o.</t>
  </si>
  <si>
    <t>4633</t>
  </si>
  <si>
    <t>INTEGRIRANI POSLOVNI SUSTAVI D.O.O.</t>
  </si>
  <si>
    <t>4315</t>
  </si>
  <si>
    <t>INOKEM D.O.O.</t>
  </si>
  <si>
    <t>4259</t>
  </si>
  <si>
    <t>INNOWATECH GmbH</t>
  </si>
  <si>
    <t>4460</t>
  </si>
  <si>
    <t>INGMAR d.o.o.</t>
  </si>
  <si>
    <t>4807</t>
  </si>
  <si>
    <t>INFO D.O.O.</t>
  </si>
  <si>
    <t>4336</t>
  </si>
  <si>
    <t>INA D.D.</t>
  </si>
  <si>
    <t>4514</t>
  </si>
  <si>
    <t>IMCD SOUTH EAST EUROPE GmbH</t>
  </si>
  <si>
    <t>4868</t>
  </si>
  <si>
    <t>IDEALAN OTOK d.o.o.</t>
  </si>
  <si>
    <t>4704</t>
  </si>
  <si>
    <t>HRVATSKI TELEKOM d.d.</t>
  </si>
  <si>
    <t>1008</t>
  </si>
  <si>
    <t>HP - HRVATSKA POŠTA d.d.</t>
  </si>
  <si>
    <t>1021</t>
  </si>
  <si>
    <t>HONSHU D.O.O.</t>
  </si>
  <si>
    <t>4211</t>
  </si>
  <si>
    <t>HILD FILTER CENTER</t>
  </si>
  <si>
    <t>4470</t>
  </si>
  <si>
    <t>HEP-Opskrba d.o.o.</t>
  </si>
  <si>
    <t>4745</t>
  </si>
  <si>
    <t>HEP ELEKTRA d.o.o.</t>
  </si>
  <si>
    <t>1324</t>
  </si>
  <si>
    <t>HEINER. LEICHT GmbH &amp; Co.</t>
  </si>
  <si>
    <t>1362</t>
  </si>
  <si>
    <t>HDS ZAMP</t>
  </si>
  <si>
    <t>4324</t>
  </si>
  <si>
    <t>HARTL CHRISTIAN,dipl.ingenieur</t>
  </si>
  <si>
    <t>1346</t>
  </si>
  <si>
    <t>GRUNBECK PROZEBTECHNIK GMBH</t>
  </si>
  <si>
    <t>524</t>
  </si>
  <si>
    <t>GRENKE Hrvatska d.o.o.</t>
  </si>
  <si>
    <t>1066</t>
  </si>
  <si>
    <t>GREGOR DUMANIĆ</t>
  </si>
  <si>
    <t>4196</t>
  </si>
  <si>
    <t>GRAFOEXPRESS</t>
  </si>
  <si>
    <t>11981578488</t>
  </si>
  <si>
    <t>GRAĐA d.d.</t>
  </si>
  <si>
    <t>1043</t>
  </si>
  <si>
    <t>GRAD BAKAR</t>
  </si>
  <si>
    <t>1032</t>
  </si>
  <si>
    <t>GORDAN PUTANEC samostalna djelatnost</t>
  </si>
  <si>
    <t>4481</t>
  </si>
  <si>
    <t>GERNEP GMBH</t>
  </si>
  <si>
    <t>4331</t>
  </si>
  <si>
    <t>GAGANA OBRT, VL. MATIĆ IVICA</t>
  </si>
  <si>
    <t>4175</t>
  </si>
  <si>
    <t>Franck d.d.</t>
  </si>
  <si>
    <t>4805</t>
  </si>
  <si>
    <t>FORUM FERAL D.O.O.</t>
  </si>
  <si>
    <t>4585</t>
  </si>
  <si>
    <t>FONTE d.o.o.</t>
  </si>
  <si>
    <t>4551</t>
  </si>
  <si>
    <t>FIUME,OBRT ZA UGOSTITELJSTVO</t>
  </si>
  <si>
    <t>233</t>
  </si>
  <si>
    <t>FINVERS d.o.o.</t>
  </si>
  <si>
    <t>4817</t>
  </si>
  <si>
    <t>FINA gotovinski servisi d.o.o.</t>
  </si>
  <si>
    <t>4803</t>
  </si>
  <si>
    <t>FINA - FINANCIJSKA AGENCIJA</t>
  </si>
  <si>
    <t>1001</t>
  </si>
  <si>
    <t>Fidus d.o.o</t>
  </si>
  <si>
    <t>4532</t>
  </si>
  <si>
    <t>FACEBOOK IRELAND LIMITED</t>
  </si>
  <si>
    <t>4451</t>
  </si>
  <si>
    <t>EURONET obrt za računalne usluge</t>
  </si>
  <si>
    <t>1027</t>
  </si>
  <si>
    <t>EUROHERC</t>
  </si>
  <si>
    <t>4811</t>
  </si>
  <si>
    <t>ERSTE&amp;STEIERMARKISCHE BANK d.d.</t>
  </si>
  <si>
    <t>1341</t>
  </si>
  <si>
    <t>ENERGO d.o.o.</t>
  </si>
  <si>
    <t>4137</t>
  </si>
  <si>
    <t>ELMEX obrt za elektromehaničke usluge</t>
  </si>
  <si>
    <t>4880</t>
  </si>
  <si>
    <t>ELIGO PROJEKT d.o.o.</t>
  </si>
  <si>
    <t>4660</t>
  </si>
  <si>
    <t>ELEKTRONIČKI RAČUNI d.o.o.</t>
  </si>
  <si>
    <t>4871</t>
  </si>
  <si>
    <t>EKO EKSPRES d.o.o.</t>
  </si>
  <si>
    <t>4762</t>
  </si>
  <si>
    <t>DULY d.o.o.</t>
  </si>
  <si>
    <t>1067</t>
  </si>
  <si>
    <t>DOM MLADIH</t>
  </si>
  <si>
    <t>4278</t>
  </si>
  <si>
    <t>D.I.R.N.I.S. d.o.o.</t>
  </si>
  <si>
    <t>4150</t>
  </si>
  <si>
    <t>DINES DUO d.o.o.</t>
  </si>
  <si>
    <t>4596</t>
  </si>
  <si>
    <t>DENIS CERAR S.P. - PARTYBOX</t>
  </si>
  <si>
    <t>4467</t>
  </si>
  <si>
    <t>DELUXE WASH</t>
  </si>
  <si>
    <t>4878</t>
  </si>
  <si>
    <t>DAMIR TOMLJANOVIĆ</t>
  </si>
  <si>
    <t>0012</t>
  </si>
  <si>
    <t>CRYSTAL CLEAN j.d.o.o.</t>
  </si>
  <si>
    <t>4725</t>
  </si>
  <si>
    <t>CROWN COOL d.o.o.</t>
  </si>
  <si>
    <t>1242</t>
  </si>
  <si>
    <t>CRODUX DERIVATI DVA d.o.o.</t>
  </si>
  <si>
    <t>502</t>
  </si>
  <si>
    <t>CONRAD ELECTRONIC d.o.o.</t>
  </si>
  <si>
    <t>4737</t>
  </si>
  <si>
    <t>COCA-COLA HBC HRVATSKA D.O.O.</t>
  </si>
  <si>
    <t>4684</t>
  </si>
  <si>
    <t>CENTAR ZAŠTITE NA RADU I ZAŠTITE OD POARA d.o.o.</t>
  </si>
  <si>
    <t>4832</t>
  </si>
  <si>
    <t>CELLI S.P.A.</t>
  </si>
  <si>
    <t>4232</t>
  </si>
  <si>
    <t>CAN-PACK Metal Closures Sp.z.o.o.</t>
  </si>
  <si>
    <t>1363</t>
  </si>
  <si>
    <t>CALVATIS d.o.o.</t>
  </si>
  <si>
    <t>4132</t>
  </si>
  <si>
    <t>BREWMED CONSULTING GmbH</t>
  </si>
  <si>
    <t>4864</t>
  </si>
  <si>
    <t>B.P.A. ZAGREB D.O.O.</t>
  </si>
  <si>
    <t>4853</t>
  </si>
  <si>
    <t>BONUS OPINIO d.o.o.</t>
  </si>
  <si>
    <t>4497</t>
  </si>
  <si>
    <t>BINA ISTRA D.D.</t>
  </si>
  <si>
    <t>4348</t>
  </si>
  <si>
    <t>BENEFIT SYSTEMS d.o.o.</t>
  </si>
  <si>
    <t>4769</t>
  </si>
  <si>
    <t>B.ELEKTRONIKA d.o.o.</t>
  </si>
  <si>
    <t>4517</t>
  </si>
  <si>
    <t>BAUHAUS KD</t>
  </si>
  <si>
    <t>1305</t>
  </si>
  <si>
    <t>A1 Hrvatska d.o.o.</t>
  </si>
  <si>
    <t>1044</t>
  </si>
  <si>
    <t>ATRIUM d.o.o.</t>
  </si>
  <si>
    <t>4369</t>
  </si>
  <si>
    <t>ARX GRUPA D.O.O.</t>
  </si>
  <si>
    <t>4313</t>
  </si>
  <si>
    <t>APARTMAN B&amp;B AFRODITA vl.Tone Coljaj</t>
  </si>
  <si>
    <t>4546</t>
  </si>
  <si>
    <t>AMAZON EU S.A.R.L.</t>
  </si>
  <si>
    <t>4523</t>
  </si>
  <si>
    <t>ALGOR INFORMATIKA d.o.o.</t>
  </si>
  <si>
    <t>1084</t>
  </si>
  <si>
    <t>ALD AUTOMOTIVE d.o.o.</t>
  </si>
  <si>
    <t>1127</t>
  </si>
  <si>
    <t>ALBERT HANDTMANN HOLDING GMBH</t>
  </si>
  <si>
    <t>4879</t>
  </si>
  <si>
    <t>Dugujemo</t>
  </si>
  <si>
    <t>Potražujemo</t>
  </si>
  <si>
    <t>Neto potražujemo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</si>
</sst>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name val="Arial"/>
    </font>
    <font>
      <sz val="10"/>
      <name val="Arial"/>
      <family val="2"/>
    </font>
    <font>
      <b/>
      <sz val="7"/>
      <name val="Arial"/>
      <family val="2"/>
      <charset val="238"/>
    </font>
    <font>
      <sz val="7"/>
      <name val="Arial"/>
      <family val="2"/>
      <charset val="238"/>
    </font>
    <font>
      <sz val="7"/>
      <name val="Arial"/>
      <family val="2"/>
    </font>
    <font>
      <b/>
      <sz val="7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 applyNumberFormat="0" applyFont="0" applyFill="0" applyBorder="0" applyAlignment="0" applyProtection="0"/>
    <xf numFmtId="0" fontId="1" fillId="0" borderId="0" applyNumberFormat="0" applyFont="0" applyFill="0" applyBorder="0" applyAlignment="0" applyProtection="0"/>
  </cellStyleXfs>
  <cellXfs count="11">
    <xf numFmtId="0" fontId="0" fillId="0" borderId="0" xfId="0" applyNumberFormat="1" applyFont="1" applyFill="1" applyBorder="1" applyAlignment="1"/>
    <xf numFmtId="0" fontId="1" fillId="0" borderId="0" xfId="1" applyNumberFormat="1" applyFont="1" applyFill="1" applyBorder="1" applyAlignment="1"/>
    <xf numFmtId="0" fontId="2" fillId="2" borderId="0" xfId="0" applyNumberFormat="1" applyFont="1" applyFill="1" applyBorder="1" applyAlignment="1">
      <alignment wrapText="1"/>
    </xf>
    <xf numFmtId="0" fontId="3" fillId="0" borderId="0" xfId="0" applyNumberFormat="1" applyFont="1" applyFill="1" applyBorder="1" applyAlignment="1">
      <alignment wrapText="1"/>
    </xf>
    <xf numFmtId="3" fontId="3" fillId="0" borderId="0" xfId="0" applyNumberFormat="1" applyFont="1" applyFill="1" applyBorder="1" applyAlignment="1">
      <alignment wrapText="1"/>
    </xf>
    <xf numFmtId="0" fontId="3" fillId="0" borderId="0" xfId="0" applyNumberFormat="1" applyFont="1" applyFill="1" applyBorder="1" applyAlignment="1">
      <alignment horizontal="left" wrapText="1"/>
    </xf>
    <xf numFmtId="0" fontId="4" fillId="0" borderId="0" xfId="0" applyNumberFormat="1" applyFont="1" applyFill="1" applyBorder="1" applyAlignment="1"/>
    <xf numFmtId="0" fontId="5" fillId="2" borderId="0" xfId="1" applyNumberFormat="1" applyFont="1" applyFill="1" applyBorder="1" applyAlignment="1">
      <alignment wrapText="1"/>
    </xf>
    <xf numFmtId="3" fontId="5" fillId="2" borderId="0" xfId="1" applyNumberFormat="1" applyFont="1" applyFill="1" applyBorder="1" applyAlignment="1">
      <alignment wrapText="1"/>
    </xf>
    <xf numFmtId="0" fontId="4" fillId="0" borderId="0" xfId="1" applyNumberFormat="1" applyFont="1" applyFill="1" applyBorder="1" applyAlignment="1">
      <alignment wrapText="1"/>
    </xf>
    <xf numFmtId="3" fontId="4" fillId="0" borderId="0" xfId="1" applyNumberFormat="1" applyFont="1" applyFill="1" applyBorder="1" applyAlignment="1">
      <alignment wrapText="1"/>
    </xf>
  </cellXfs>
  <cellStyles count="2">
    <cellStyle name="Normal 2" xfId="1"/>
    <cellStyle name="Normalno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6"/>
  <sheetViews>
    <sheetView zoomScaleNormal="100" workbookViewId="0">
      <selection activeCell="B4" sqref="B4"/>
    </sheetView>
  </sheetViews>
  <sheetFormatPr defaultRowHeight="12.75" x14ac:dyDescent="0.2"/>
  <cols>
    <col min="1" max="1" width="4.42578125" style="3" customWidth="1"/>
    <col min="2" max="2" width="18.42578125" style="3" customWidth="1"/>
    <col min="3" max="3" width="7" style="3" customWidth="1"/>
    <col min="4" max="4" width="12" style="3" customWidth="1"/>
    <col min="5" max="5" width="23.5703125" style="3" hidden="1" customWidth="1"/>
    <col min="6" max="6" width="20.7109375" style="3" hidden="1" customWidth="1"/>
    <col min="7" max="7" width="7.5703125" style="3" customWidth="1"/>
    <col min="8" max="8" width="9.140625" style="3" bestFit="1" customWidth="1"/>
    <col min="9" max="9" width="7" style="3" customWidth="1"/>
    <col min="10" max="15" width="6.85546875" style="3" bestFit="1" customWidth="1"/>
    <col min="16" max="16" width="7.5703125" style="3" bestFit="1" customWidth="1"/>
    <col min="17" max="17" width="6.140625" style="3" customWidth="1"/>
    <col min="18" max="18" width="6.42578125" style="3" customWidth="1"/>
    <col min="19" max="19" width="6.85546875" style="3" customWidth="1"/>
  </cols>
  <sheetData>
    <row r="1" spans="1:20" ht="18.75" x14ac:dyDescent="0.2">
      <c r="A1" s="2" t="s">
        <v>0</v>
      </c>
      <c r="B1" s="2" t="s">
        <v>1</v>
      </c>
      <c r="C1" s="2" t="s">
        <v>2</v>
      </c>
      <c r="D1" s="2" t="s">
        <v>1</v>
      </c>
      <c r="E1" s="2" t="s">
        <v>613</v>
      </c>
      <c r="F1" s="2" t="s">
        <v>611</v>
      </c>
      <c r="G1" s="2" t="s">
        <v>612</v>
      </c>
      <c r="H1" s="2" t="s">
        <v>4</v>
      </c>
      <c r="I1" s="2" t="s">
        <v>5</v>
      </c>
      <c r="J1" s="2" t="s">
        <v>6</v>
      </c>
      <c r="K1" s="2" t="s">
        <v>7</v>
      </c>
      <c r="L1" s="2" t="s">
        <v>8</v>
      </c>
      <c r="M1" s="2" t="s">
        <v>9</v>
      </c>
      <c r="N1" s="2" t="s">
        <v>10</v>
      </c>
      <c r="O1" s="2" t="s">
        <v>11</v>
      </c>
      <c r="P1" s="2" t="s">
        <v>12</v>
      </c>
      <c r="Q1" s="2" t="s">
        <v>13</v>
      </c>
      <c r="R1" s="2" t="s">
        <v>14</v>
      </c>
      <c r="S1" s="2" t="s">
        <v>15</v>
      </c>
    </row>
    <row r="2" spans="1:20" ht="29.25" x14ac:dyDescent="0.2">
      <c r="A2" s="3" t="s">
        <v>94</v>
      </c>
      <c r="B2" s="3" t="s">
        <v>95</v>
      </c>
      <c r="C2" s="3" t="s">
        <v>96</v>
      </c>
      <c r="D2" s="3" t="s">
        <v>97</v>
      </c>
      <c r="E2" s="4">
        <f>G2-F2</f>
        <v>1479969.24</v>
      </c>
      <c r="F2" s="4">
        <f>IFERROR(VLOOKUP(C2,'Dobavljači 15.12.'!$C$2:$E$221,3,FALSE),"0")</f>
        <v>67249.759999999995</v>
      </c>
      <c r="G2" s="4">
        <v>1547219</v>
      </c>
      <c r="H2" s="4">
        <v>1230386.3500000001</v>
      </c>
      <c r="I2" s="4">
        <v>316832.65000000002</v>
      </c>
      <c r="J2" s="4">
        <v>193405.26</v>
      </c>
      <c r="K2" s="4">
        <v>216675.5</v>
      </c>
      <c r="L2" s="4">
        <v>144900.25</v>
      </c>
      <c r="M2" s="4">
        <v>257234.42</v>
      </c>
      <c r="N2" s="4">
        <v>146161.14000000001</v>
      </c>
      <c r="O2" s="4">
        <v>314550.39</v>
      </c>
      <c r="P2" s="4">
        <v>-42540.61</v>
      </c>
      <c r="Q2" s="4">
        <v>0</v>
      </c>
      <c r="R2" s="4">
        <v>0</v>
      </c>
      <c r="S2" s="4">
        <v>0</v>
      </c>
    </row>
    <row r="3" spans="1:20" ht="19.5" x14ac:dyDescent="0.2">
      <c r="A3" s="3" t="s">
        <v>38</v>
      </c>
      <c r="B3" s="3" t="s">
        <v>39</v>
      </c>
      <c r="C3" s="3" t="s">
        <v>250</v>
      </c>
      <c r="D3" s="3" t="s">
        <v>251</v>
      </c>
      <c r="E3" s="4">
        <f t="shared" ref="E3:E66" si="0">G3-F3</f>
        <v>254052.56</v>
      </c>
      <c r="F3" s="4" t="str">
        <f>IFERROR(VLOOKUP(C3,'Dobavljači 15.12.'!$C$2:$E$221,3,FALSE),"0")</f>
        <v>0</v>
      </c>
      <c r="G3" s="4">
        <v>254052.56</v>
      </c>
      <c r="H3" s="4">
        <v>254052.56</v>
      </c>
      <c r="I3" s="4">
        <v>0</v>
      </c>
      <c r="J3" s="4">
        <v>0</v>
      </c>
      <c r="K3" s="4">
        <v>0</v>
      </c>
      <c r="L3" s="4">
        <v>0</v>
      </c>
      <c r="M3" s="4">
        <v>0</v>
      </c>
      <c r="N3" s="4">
        <v>0</v>
      </c>
      <c r="O3" s="4">
        <v>0</v>
      </c>
      <c r="P3" s="4">
        <v>0</v>
      </c>
      <c r="Q3" s="4">
        <v>0</v>
      </c>
      <c r="R3" s="4">
        <v>0</v>
      </c>
      <c r="S3" s="4">
        <v>254052.56</v>
      </c>
      <c r="T3" s="6" t="s">
        <v>252</v>
      </c>
    </row>
    <row r="4" spans="1:20" ht="19.5" x14ac:dyDescent="0.2">
      <c r="A4" s="3" t="s">
        <v>16</v>
      </c>
      <c r="B4" s="3" t="s">
        <v>17</v>
      </c>
      <c r="C4" s="3" t="s">
        <v>182</v>
      </c>
      <c r="D4" s="3" t="s">
        <v>183</v>
      </c>
      <c r="E4" s="4">
        <f t="shared" si="0"/>
        <v>192322.61000000002</v>
      </c>
      <c r="F4" s="4">
        <f>IFERROR(VLOOKUP(C4,'Dobavljači 15.12.'!$C$2:$E$221,3,FALSE),"0")</f>
        <v>12679.28</v>
      </c>
      <c r="G4" s="4">
        <v>205001.89</v>
      </c>
      <c r="H4" s="4">
        <v>133377.07</v>
      </c>
      <c r="I4" s="4">
        <v>71624.820000000007</v>
      </c>
      <c r="J4" s="4">
        <v>15826.83</v>
      </c>
      <c r="K4" s="4">
        <v>34238.69</v>
      </c>
      <c r="L4" s="4">
        <v>90865.87</v>
      </c>
      <c r="M4" s="4">
        <v>0</v>
      </c>
      <c r="N4" s="4">
        <v>-2160.13</v>
      </c>
      <c r="O4" s="4">
        <v>0</v>
      </c>
      <c r="P4" s="4">
        <v>-5394.19</v>
      </c>
      <c r="Q4" s="4">
        <v>0</v>
      </c>
      <c r="R4" s="4">
        <v>0</v>
      </c>
      <c r="S4" s="4">
        <v>0</v>
      </c>
    </row>
    <row r="5" spans="1:20" ht="19.5" x14ac:dyDescent="0.2">
      <c r="A5" s="3" t="s">
        <v>16</v>
      </c>
      <c r="B5" s="3" t="s">
        <v>17</v>
      </c>
      <c r="C5" s="3" t="s">
        <v>52</v>
      </c>
      <c r="D5" s="3" t="s">
        <v>53</v>
      </c>
      <c r="E5" s="4">
        <f t="shared" si="0"/>
        <v>159946.34</v>
      </c>
      <c r="F5" s="4">
        <f>IFERROR(VLOOKUP(C5,'Dobavljači 15.12.'!$C$2:$E$221,3,FALSE),"0")</f>
        <v>1626</v>
      </c>
      <c r="G5" s="4">
        <v>161572.34</v>
      </c>
      <c r="H5" s="4">
        <v>75449.539999999994</v>
      </c>
      <c r="I5" s="4">
        <v>86122.8</v>
      </c>
      <c r="J5" s="4">
        <v>25585.119999999999</v>
      </c>
      <c r="K5" s="4">
        <v>24975.08</v>
      </c>
      <c r="L5" s="4">
        <v>24889.34</v>
      </c>
      <c r="M5" s="4">
        <v>0</v>
      </c>
      <c r="N5" s="4">
        <v>0</v>
      </c>
      <c r="O5" s="4">
        <v>0</v>
      </c>
      <c r="P5" s="4">
        <v>0</v>
      </c>
      <c r="Q5" s="4">
        <v>0</v>
      </c>
      <c r="R5" s="4">
        <v>0</v>
      </c>
      <c r="S5" s="4">
        <v>0</v>
      </c>
    </row>
    <row r="6" spans="1:20" ht="19.5" x14ac:dyDescent="0.2">
      <c r="A6" s="3" t="s">
        <v>16</v>
      </c>
      <c r="B6" s="3" t="s">
        <v>17</v>
      </c>
      <c r="C6" s="3" t="s">
        <v>230</v>
      </c>
      <c r="D6" s="3" t="s">
        <v>231</v>
      </c>
      <c r="E6" s="4">
        <f t="shared" si="0"/>
        <v>27627.17</v>
      </c>
      <c r="F6" s="4">
        <f>IFERROR(VLOOKUP(C6,'Dobavljači 15.12.'!$C$2:$E$221,3,FALSE),"0")</f>
        <v>65449.56</v>
      </c>
      <c r="G6" s="4">
        <v>93076.73</v>
      </c>
      <c r="H6" s="4">
        <v>20277.09</v>
      </c>
      <c r="I6" s="4">
        <v>72799.64</v>
      </c>
      <c r="J6" s="4">
        <v>12390.44</v>
      </c>
      <c r="K6" s="4">
        <v>2374.46</v>
      </c>
      <c r="L6" s="4">
        <v>1380.72</v>
      </c>
      <c r="M6" s="4">
        <v>1040.5899999999999</v>
      </c>
      <c r="N6" s="4">
        <v>-346.05</v>
      </c>
      <c r="O6" s="4">
        <v>2381.7800000000002</v>
      </c>
      <c r="P6" s="4">
        <v>1055.1500000000001</v>
      </c>
      <c r="Q6" s="4">
        <v>0</v>
      </c>
      <c r="R6" s="4">
        <v>0</v>
      </c>
      <c r="S6" s="4">
        <v>0</v>
      </c>
    </row>
    <row r="7" spans="1:20" ht="19.5" x14ac:dyDescent="0.2">
      <c r="A7" s="3" t="s">
        <v>16</v>
      </c>
      <c r="B7" s="3" t="s">
        <v>17</v>
      </c>
      <c r="C7" s="3" t="s">
        <v>184</v>
      </c>
      <c r="D7" s="3" t="s">
        <v>185</v>
      </c>
      <c r="E7" s="4">
        <f t="shared" si="0"/>
        <v>16424.179999999993</v>
      </c>
      <c r="F7" s="4">
        <f>IFERROR(VLOOKUP(C7,'Dobavljači 15.12.'!$C$2:$E$221,3,FALSE),"0")</f>
        <v>70500</v>
      </c>
      <c r="G7" s="4">
        <v>86924.18</v>
      </c>
      <c r="H7" s="4">
        <v>86924.18</v>
      </c>
      <c r="I7" s="4">
        <v>0</v>
      </c>
      <c r="J7" s="4">
        <v>0</v>
      </c>
      <c r="K7" s="4">
        <v>86924.18</v>
      </c>
      <c r="L7" s="4">
        <v>0</v>
      </c>
      <c r="M7" s="4">
        <v>0</v>
      </c>
      <c r="N7" s="4">
        <v>0</v>
      </c>
      <c r="O7" s="4">
        <v>0</v>
      </c>
      <c r="P7" s="4">
        <v>0</v>
      </c>
      <c r="Q7" s="4">
        <v>0</v>
      </c>
      <c r="R7" s="4">
        <v>0</v>
      </c>
      <c r="S7" s="4">
        <v>0</v>
      </c>
    </row>
    <row r="8" spans="1:20" ht="19.5" x14ac:dyDescent="0.2">
      <c r="A8" s="3" t="s">
        <v>16</v>
      </c>
      <c r="B8" s="3" t="s">
        <v>17</v>
      </c>
      <c r="C8" s="3" t="s">
        <v>144</v>
      </c>
      <c r="D8" s="3" t="s">
        <v>145</v>
      </c>
      <c r="E8" s="4">
        <f t="shared" si="0"/>
        <v>-9748.0200000000041</v>
      </c>
      <c r="F8" s="4">
        <f>IFERROR(VLOOKUP(C8,'Dobavljači 15.12.'!$C$2:$E$221,3,FALSE),"0")</f>
        <v>88203.94</v>
      </c>
      <c r="G8" s="4">
        <v>78455.92</v>
      </c>
      <c r="H8" s="4">
        <v>66236.600000000006</v>
      </c>
      <c r="I8" s="4">
        <v>12219.32</v>
      </c>
      <c r="J8" s="4">
        <v>504.46</v>
      </c>
      <c r="K8" s="4">
        <v>0</v>
      </c>
      <c r="L8" s="4">
        <v>0</v>
      </c>
      <c r="M8" s="4">
        <v>0</v>
      </c>
      <c r="N8" s="4">
        <v>691.73</v>
      </c>
      <c r="O8" s="4">
        <v>7476.74</v>
      </c>
      <c r="P8" s="4">
        <v>47107.37</v>
      </c>
      <c r="Q8" s="4">
        <v>4430.3500000000004</v>
      </c>
      <c r="R8" s="4">
        <v>6025.95</v>
      </c>
      <c r="S8" s="4">
        <v>0</v>
      </c>
    </row>
    <row r="9" spans="1:20" ht="29.25" x14ac:dyDescent="0.2">
      <c r="A9" s="3" t="s">
        <v>16</v>
      </c>
      <c r="B9" s="3" t="s">
        <v>17</v>
      </c>
      <c r="C9" s="3" t="s">
        <v>180</v>
      </c>
      <c r="D9" s="3" t="s">
        <v>181</v>
      </c>
      <c r="E9" s="4">
        <f t="shared" si="0"/>
        <v>31175.58</v>
      </c>
      <c r="F9" s="4">
        <f>IFERROR(VLOOKUP(C9,'Dobavljači 15.12.'!$C$2:$E$221,3,FALSE),"0")</f>
        <v>38834.910000000003</v>
      </c>
      <c r="G9" s="4">
        <v>70010.490000000005</v>
      </c>
      <c r="H9" s="4">
        <v>62164.76</v>
      </c>
      <c r="I9" s="4">
        <v>7845.73</v>
      </c>
      <c r="J9" s="4">
        <v>6724.92</v>
      </c>
      <c r="K9" s="4">
        <v>5078.63</v>
      </c>
      <c r="L9" s="4">
        <v>9711.17</v>
      </c>
      <c r="M9" s="4">
        <v>29428.799999999999</v>
      </c>
      <c r="N9" s="4">
        <v>1827.85</v>
      </c>
      <c r="O9" s="4">
        <v>7058.7</v>
      </c>
      <c r="P9" s="4">
        <v>2334.69</v>
      </c>
      <c r="Q9" s="4">
        <v>0</v>
      </c>
      <c r="R9" s="4">
        <v>0</v>
      </c>
      <c r="S9" s="4">
        <v>0</v>
      </c>
    </row>
    <row r="10" spans="1:20" ht="19.5" x14ac:dyDescent="0.2">
      <c r="A10" s="3" t="s">
        <v>16</v>
      </c>
      <c r="B10" s="3" t="s">
        <v>17</v>
      </c>
      <c r="C10" s="3" t="s">
        <v>70</v>
      </c>
      <c r="D10" s="3" t="s">
        <v>71</v>
      </c>
      <c r="E10" s="4">
        <f t="shared" si="0"/>
        <v>67330.850000000006</v>
      </c>
      <c r="F10" s="4">
        <f>IFERROR(VLOOKUP(C10,'Dobavljači 15.12.'!$C$2:$E$221,3,FALSE),"0")</f>
        <v>2</v>
      </c>
      <c r="G10" s="4">
        <v>67332.850000000006</v>
      </c>
      <c r="H10" s="4">
        <v>77861.259999999995</v>
      </c>
      <c r="I10" s="4">
        <v>-10528.41</v>
      </c>
      <c r="J10" s="4">
        <v>16127.48</v>
      </c>
      <c r="K10" s="4">
        <v>21537.54</v>
      </c>
      <c r="L10" s="4">
        <v>18108.88</v>
      </c>
      <c r="M10" s="4">
        <v>14314.51</v>
      </c>
      <c r="N10" s="4">
        <v>7772.85</v>
      </c>
      <c r="O10" s="4">
        <v>0</v>
      </c>
      <c r="P10" s="4">
        <v>0</v>
      </c>
      <c r="Q10" s="4">
        <v>0</v>
      </c>
      <c r="R10" s="4">
        <v>0</v>
      </c>
      <c r="S10" s="4">
        <v>0</v>
      </c>
    </row>
    <row r="11" spans="1:20" ht="19.5" x14ac:dyDescent="0.2">
      <c r="A11" s="3" t="s">
        <v>16</v>
      </c>
      <c r="B11" s="3" t="s">
        <v>17</v>
      </c>
      <c r="C11" s="3" t="s">
        <v>120</v>
      </c>
      <c r="D11" s="3" t="s">
        <v>121</v>
      </c>
      <c r="E11" s="4">
        <f t="shared" si="0"/>
        <v>13608.870000000003</v>
      </c>
      <c r="F11" s="4">
        <f>IFERROR(VLOOKUP(C11,'Dobavljači 15.12.'!$C$2:$E$221,3,FALSE),"0")</f>
        <v>45350.2</v>
      </c>
      <c r="G11" s="4">
        <v>58959.07</v>
      </c>
      <c r="H11" s="4">
        <v>27612.47</v>
      </c>
      <c r="I11" s="4">
        <v>31346.6</v>
      </c>
      <c r="J11" s="4">
        <v>1830.5</v>
      </c>
      <c r="K11" s="4">
        <v>10845.25</v>
      </c>
      <c r="L11" s="4">
        <v>731</v>
      </c>
      <c r="M11" s="4">
        <v>-11588.33</v>
      </c>
      <c r="N11" s="4">
        <v>0</v>
      </c>
      <c r="O11" s="4">
        <v>3036.25</v>
      </c>
      <c r="P11" s="4">
        <v>22757.8</v>
      </c>
      <c r="Q11" s="4">
        <v>0</v>
      </c>
      <c r="R11" s="4">
        <v>0</v>
      </c>
      <c r="S11" s="4">
        <v>0</v>
      </c>
    </row>
    <row r="12" spans="1:20" ht="19.5" x14ac:dyDescent="0.2">
      <c r="A12" s="3" t="s">
        <v>16</v>
      </c>
      <c r="B12" s="3" t="s">
        <v>17</v>
      </c>
      <c r="C12" s="3" t="s">
        <v>60</v>
      </c>
      <c r="D12" s="3" t="s">
        <v>61</v>
      </c>
      <c r="E12" s="4">
        <f t="shared" si="0"/>
        <v>-9808.75</v>
      </c>
      <c r="F12" s="4">
        <f>IFERROR(VLOOKUP(C12,'Dobavljači 15.12.'!$C$2:$E$221,3,FALSE),"0")</f>
        <v>55168.75</v>
      </c>
      <c r="G12" s="4">
        <v>45360</v>
      </c>
      <c r="H12" s="4">
        <v>45360</v>
      </c>
      <c r="I12" s="4">
        <v>0</v>
      </c>
      <c r="J12" s="4">
        <v>0</v>
      </c>
      <c r="K12" s="4">
        <v>45360</v>
      </c>
      <c r="L12" s="4">
        <v>0</v>
      </c>
      <c r="M12" s="4">
        <v>0</v>
      </c>
      <c r="N12" s="4">
        <v>0</v>
      </c>
      <c r="O12" s="4">
        <v>0</v>
      </c>
      <c r="P12" s="4">
        <v>0</v>
      </c>
      <c r="Q12" s="4">
        <v>0</v>
      </c>
      <c r="R12" s="4">
        <v>0</v>
      </c>
      <c r="S12" s="4">
        <v>0</v>
      </c>
    </row>
    <row r="13" spans="1:20" x14ac:dyDescent="0.2">
      <c r="A13" s="3" t="s">
        <v>38</v>
      </c>
      <c r="B13" s="3" t="s">
        <v>39</v>
      </c>
      <c r="C13" s="3" t="s">
        <v>214</v>
      </c>
      <c r="D13" s="3" t="s">
        <v>215</v>
      </c>
      <c r="E13" s="4">
        <f t="shared" si="0"/>
        <v>45149.95</v>
      </c>
      <c r="F13" s="4" t="str">
        <f>IFERROR(VLOOKUP(C13,'Dobavljači 15.12.'!$C$2:$E$221,3,FALSE),"0")</f>
        <v>0</v>
      </c>
      <c r="G13" s="4">
        <v>45149.95</v>
      </c>
      <c r="H13" s="4">
        <v>45149.95</v>
      </c>
      <c r="I13" s="4">
        <v>0</v>
      </c>
      <c r="J13" s="4">
        <v>0</v>
      </c>
      <c r="K13" s="4">
        <v>0</v>
      </c>
      <c r="L13" s="4">
        <v>-16084</v>
      </c>
      <c r="M13" s="4">
        <v>0</v>
      </c>
      <c r="N13" s="4">
        <v>0</v>
      </c>
      <c r="O13" s="4">
        <v>0</v>
      </c>
      <c r="P13" s="4">
        <v>38187.300000000003</v>
      </c>
      <c r="Q13" s="4">
        <v>0</v>
      </c>
      <c r="R13" s="4">
        <v>17238.16</v>
      </c>
      <c r="S13" s="4">
        <v>5808.49</v>
      </c>
    </row>
    <row r="14" spans="1:20" ht="29.25" x14ac:dyDescent="0.2">
      <c r="A14" s="3" t="s">
        <v>16</v>
      </c>
      <c r="B14" s="3" t="s">
        <v>17</v>
      </c>
      <c r="C14" s="3" t="s">
        <v>80</v>
      </c>
      <c r="D14" s="3" t="s">
        <v>81</v>
      </c>
      <c r="E14" s="4">
        <f t="shared" si="0"/>
        <v>25352.260000000002</v>
      </c>
      <c r="F14" s="4">
        <f>IFERROR(VLOOKUP(C14,'Dobavljači 15.12.'!$C$2:$E$221,3,FALSE),"0")</f>
        <v>17931.400000000001</v>
      </c>
      <c r="G14" s="4">
        <v>43283.66</v>
      </c>
      <c r="H14" s="4">
        <v>69420.210000000006</v>
      </c>
      <c r="I14" s="4">
        <v>-26136.55</v>
      </c>
      <c r="J14" s="4">
        <v>40172.93</v>
      </c>
      <c r="K14" s="4">
        <v>29247.279999999999</v>
      </c>
      <c r="L14" s="4">
        <v>0</v>
      </c>
      <c r="M14" s="4">
        <v>0</v>
      </c>
      <c r="N14" s="4">
        <v>0</v>
      </c>
      <c r="O14" s="4">
        <v>0</v>
      </c>
      <c r="P14" s="4">
        <v>0</v>
      </c>
      <c r="Q14" s="4">
        <v>0</v>
      </c>
      <c r="R14" s="4">
        <v>0</v>
      </c>
      <c r="S14" s="4">
        <v>0</v>
      </c>
    </row>
    <row r="15" spans="1:20" ht="19.5" x14ac:dyDescent="0.2">
      <c r="A15" s="3" t="s">
        <v>16</v>
      </c>
      <c r="B15" s="3" t="s">
        <v>17</v>
      </c>
      <c r="C15" s="3" t="s">
        <v>210</v>
      </c>
      <c r="D15" s="3" t="s">
        <v>211</v>
      </c>
      <c r="E15" s="4">
        <f t="shared" si="0"/>
        <v>41570.29</v>
      </c>
      <c r="F15" s="4">
        <f>IFERROR(VLOOKUP(C15,'Dobavljači 15.12.'!$C$2:$E$221,3,FALSE),"0")</f>
        <v>416.64</v>
      </c>
      <c r="G15" s="4">
        <v>41986.93</v>
      </c>
      <c r="H15" s="4">
        <v>22300.33</v>
      </c>
      <c r="I15" s="4">
        <v>19686.599999999999</v>
      </c>
      <c r="J15" s="4">
        <v>10414.959999999999</v>
      </c>
      <c r="K15" s="4">
        <v>9482.18</v>
      </c>
      <c r="L15" s="4">
        <v>2403.19</v>
      </c>
      <c r="M15" s="4">
        <v>0</v>
      </c>
      <c r="N15" s="4">
        <v>0</v>
      </c>
      <c r="O15" s="4">
        <v>0</v>
      </c>
      <c r="P15" s="4">
        <v>0</v>
      </c>
      <c r="Q15" s="4">
        <v>0</v>
      </c>
      <c r="R15" s="4">
        <v>0</v>
      </c>
      <c r="S15" s="4">
        <v>0</v>
      </c>
    </row>
    <row r="16" spans="1:20" x14ac:dyDescent="0.2">
      <c r="A16" s="5">
        <v>1210</v>
      </c>
      <c r="B16" s="3" t="s">
        <v>39</v>
      </c>
      <c r="C16" s="3" t="s">
        <v>86</v>
      </c>
      <c r="D16" s="3" t="s">
        <v>87</v>
      </c>
      <c r="E16" s="4">
        <f t="shared" si="0"/>
        <v>-48473.68</v>
      </c>
      <c r="F16" s="4" t="str">
        <f>IFERROR(VLOOKUP(C16,'Dobavljači 15.12.'!$C$2:$E$221,3,FALSE),"0")</f>
        <v>0</v>
      </c>
      <c r="G16" s="4">
        <f>-89039+40565.32</f>
        <v>-48473.68</v>
      </c>
      <c r="H16" s="4">
        <f>40565.32-89039</f>
        <v>-48473.68</v>
      </c>
      <c r="I16" s="4">
        <v>0</v>
      </c>
      <c r="J16" s="4">
        <v>40714</v>
      </c>
      <c r="K16" s="4">
        <v>0</v>
      </c>
      <c r="L16" s="4">
        <v>0</v>
      </c>
      <c r="M16" s="4">
        <v>0</v>
      </c>
      <c r="N16" s="4">
        <v>0</v>
      </c>
      <c r="O16" s="4">
        <v>-73334.23</v>
      </c>
      <c r="P16" s="4">
        <v>-18282.509999999998</v>
      </c>
      <c r="Q16" s="4">
        <v>-3757.91</v>
      </c>
      <c r="R16" s="4">
        <v>3599.47</v>
      </c>
      <c r="S16" s="4">
        <v>2736.02</v>
      </c>
    </row>
    <row r="17" spans="1:19" ht="19.5" x14ac:dyDescent="0.2">
      <c r="A17" s="3" t="s">
        <v>16</v>
      </c>
      <c r="B17" s="3" t="s">
        <v>17</v>
      </c>
      <c r="C17" s="3" t="s">
        <v>188</v>
      </c>
      <c r="D17" s="3" t="s">
        <v>189</v>
      </c>
      <c r="E17" s="4">
        <f t="shared" si="0"/>
        <v>13707.150000000001</v>
      </c>
      <c r="F17" s="4">
        <f>IFERROR(VLOOKUP(C17,'Dobavljači 15.12.'!$C$2:$E$221,3,FALSE),"0")</f>
        <v>16441.5</v>
      </c>
      <c r="G17" s="4">
        <v>30148.65</v>
      </c>
      <c r="H17" s="4">
        <v>13805.22</v>
      </c>
      <c r="I17" s="4">
        <v>16343.43</v>
      </c>
      <c r="J17" s="4">
        <v>19622.75</v>
      </c>
      <c r="K17" s="4">
        <v>111.2</v>
      </c>
      <c r="L17" s="4">
        <v>0</v>
      </c>
      <c r="M17" s="4">
        <v>0</v>
      </c>
      <c r="N17" s="4">
        <v>0</v>
      </c>
      <c r="O17" s="4">
        <v>0</v>
      </c>
      <c r="P17" s="4">
        <v>-5928.73</v>
      </c>
      <c r="Q17" s="4">
        <v>0</v>
      </c>
      <c r="R17" s="4">
        <v>0</v>
      </c>
      <c r="S17" s="4">
        <v>0</v>
      </c>
    </row>
    <row r="18" spans="1:19" ht="19.5" x14ac:dyDescent="0.2">
      <c r="A18" s="3" t="s">
        <v>16</v>
      </c>
      <c r="B18" s="3" t="s">
        <v>17</v>
      </c>
      <c r="C18" s="3" t="s">
        <v>132</v>
      </c>
      <c r="D18" s="3" t="s">
        <v>133</v>
      </c>
      <c r="E18" s="4">
        <f t="shared" si="0"/>
        <v>25170.75</v>
      </c>
      <c r="F18" s="4">
        <f>IFERROR(VLOOKUP(C18,'Dobavljači 15.12.'!$C$2:$E$221,3,FALSE),"0")</f>
        <v>3008.18</v>
      </c>
      <c r="G18" s="4">
        <v>28178.93</v>
      </c>
      <c r="H18" s="4">
        <v>15820.5</v>
      </c>
      <c r="I18" s="4">
        <v>12358.43</v>
      </c>
      <c r="J18" s="4">
        <v>7647</v>
      </c>
      <c r="K18" s="4">
        <v>0</v>
      </c>
      <c r="L18" s="4">
        <v>8173.5</v>
      </c>
      <c r="M18" s="4">
        <v>-4506.25</v>
      </c>
      <c r="N18" s="4">
        <v>-7253.95</v>
      </c>
      <c r="O18" s="4">
        <v>4270.78</v>
      </c>
      <c r="P18" s="4">
        <v>7489.42</v>
      </c>
      <c r="Q18" s="4">
        <v>0</v>
      </c>
      <c r="R18" s="4">
        <v>0</v>
      </c>
      <c r="S18" s="4">
        <v>0</v>
      </c>
    </row>
    <row r="19" spans="1:19" ht="19.5" x14ac:dyDescent="0.2">
      <c r="A19" s="3" t="s">
        <v>16</v>
      </c>
      <c r="B19" s="3" t="s">
        <v>17</v>
      </c>
      <c r="C19" s="3" t="s">
        <v>202</v>
      </c>
      <c r="D19" s="3" t="s">
        <v>203</v>
      </c>
      <c r="E19" s="4">
        <f t="shared" si="0"/>
        <v>26997.040000000001</v>
      </c>
      <c r="F19" s="4" t="str">
        <f>IFERROR(VLOOKUP(C19,'Dobavljači 15.12.'!$C$2:$E$221,3,FALSE),"0")</f>
        <v>0</v>
      </c>
      <c r="G19" s="4">
        <v>26997.040000000001</v>
      </c>
      <c r="H19" s="4">
        <v>14010.14</v>
      </c>
      <c r="I19" s="4">
        <v>12986.9</v>
      </c>
      <c r="J19" s="4">
        <v>7236.98</v>
      </c>
      <c r="K19" s="4">
        <v>6772.5</v>
      </c>
      <c r="L19" s="4">
        <v>0</v>
      </c>
      <c r="M19" s="4">
        <v>607.5</v>
      </c>
      <c r="N19" s="4">
        <v>0</v>
      </c>
      <c r="O19" s="4">
        <v>-606.84</v>
      </c>
      <c r="P19" s="4">
        <v>0</v>
      </c>
      <c r="Q19" s="4">
        <v>0</v>
      </c>
      <c r="R19" s="4">
        <v>0</v>
      </c>
      <c r="S19" s="4">
        <v>0</v>
      </c>
    </row>
    <row r="20" spans="1:19" ht="19.5" x14ac:dyDescent="0.2">
      <c r="A20" s="3" t="s">
        <v>16</v>
      </c>
      <c r="B20" s="3" t="s">
        <v>17</v>
      </c>
      <c r="C20" s="3" t="s">
        <v>92</v>
      </c>
      <c r="D20" s="3" t="s">
        <v>93</v>
      </c>
      <c r="E20" s="4">
        <f t="shared" si="0"/>
        <v>17954.669999999998</v>
      </c>
      <c r="F20" s="4">
        <f>IFERROR(VLOOKUP(C20,'Dobavljači 15.12.'!$C$2:$E$221,3,FALSE),"0")</f>
        <v>8312.5</v>
      </c>
      <c r="G20" s="4">
        <v>26267.17</v>
      </c>
      <c r="H20" s="4">
        <v>-427.95</v>
      </c>
      <c r="I20" s="4">
        <v>26695.119999999999</v>
      </c>
      <c r="J20" s="4">
        <v>5526.43</v>
      </c>
      <c r="K20" s="4">
        <v>0</v>
      </c>
      <c r="L20" s="4">
        <v>-5423.85</v>
      </c>
      <c r="M20" s="4">
        <v>-530.53</v>
      </c>
      <c r="N20" s="4">
        <v>0</v>
      </c>
      <c r="O20" s="4">
        <v>0</v>
      </c>
      <c r="P20" s="4">
        <v>0</v>
      </c>
      <c r="Q20" s="4">
        <v>0</v>
      </c>
      <c r="R20" s="4">
        <v>0</v>
      </c>
      <c r="S20" s="4">
        <v>0</v>
      </c>
    </row>
    <row r="21" spans="1:19" ht="19.5" x14ac:dyDescent="0.2">
      <c r="A21" s="3" t="s">
        <v>16</v>
      </c>
      <c r="B21" s="3" t="s">
        <v>17</v>
      </c>
      <c r="C21" s="3" t="s">
        <v>164</v>
      </c>
      <c r="D21" s="3" t="s">
        <v>165</v>
      </c>
      <c r="E21" s="4">
        <f t="shared" si="0"/>
        <v>22975.55</v>
      </c>
      <c r="F21" s="4">
        <f>IFERROR(VLOOKUP(C21,'Dobavljači 15.12.'!$C$2:$E$221,3,FALSE),"0")</f>
        <v>1875</v>
      </c>
      <c r="G21" s="4">
        <v>24850.55</v>
      </c>
      <c r="H21" s="4">
        <v>40734.379999999997</v>
      </c>
      <c r="I21" s="4">
        <v>-15883.83</v>
      </c>
      <c r="J21" s="4">
        <v>-14285.79</v>
      </c>
      <c r="K21" s="4">
        <v>25934.3</v>
      </c>
      <c r="L21" s="4">
        <v>5043.6899999999996</v>
      </c>
      <c r="M21" s="4">
        <v>7462.63</v>
      </c>
      <c r="N21" s="4">
        <v>11388.41</v>
      </c>
      <c r="O21" s="4">
        <v>3237.74</v>
      </c>
      <c r="P21" s="4">
        <v>1953.4</v>
      </c>
      <c r="Q21" s="4">
        <v>0</v>
      </c>
      <c r="R21" s="4">
        <v>0</v>
      </c>
      <c r="S21" s="4">
        <v>0</v>
      </c>
    </row>
    <row r="22" spans="1:19" ht="19.5" x14ac:dyDescent="0.2">
      <c r="A22" s="3" t="s">
        <v>16</v>
      </c>
      <c r="B22" s="3" t="s">
        <v>17</v>
      </c>
      <c r="C22" s="3" t="s">
        <v>116</v>
      </c>
      <c r="D22" s="3" t="s">
        <v>117</v>
      </c>
      <c r="E22" s="4">
        <f t="shared" si="0"/>
        <v>13938</v>
      </c>
      <c r="F22" s="4">
        <f>IFERROR(VLOOKUP(C22,'Dobavljači 15.12.'!$C$2:$E$221,3,FALSE),"0")</f>
        <v>10275</v>
      </c>
      <c r="G22" s="4">
        <v>24213</v>
      </c>
      <c r="H22" s="4">
        <v>24213</v>
      </c>
      <c r="I22" s="4">
        <v>0</v>
      </c>
      <c r="J22" s="4">
        <v>0</v>
      </c>
      <c r="K22" s="4">
        <v>0</v>
      </c>
      <c r="L22" s="4">
        <v>0</v>
      </c>
      <c r="M22" s="4">
        <v>0</v>
      </c>
      <c r="N22" s="4">
        <v>0</v>
      </c>
      <c r="O22" s="4">
        <v>0</v>
      </c>
      <c r="P22" s="4">
        <v>0</v>
      </c>
      <c r="Q22" s="4">
        <v>0</v>
      </c>
      <c r="R22" s="4">
        <v>0</v>
      </c>
      <c r="S22" s="4">
        <v>24213</v>
      </c>
    </row>
    <row r="23" spans="1:19" ht="19.5" x14ac:dyDescent="0.2">
      <c r="A23" s="3" t="s">
        <v>16</v>
      </c>
      <c r="B23" s="3" t="s">
        <v>17</v>
      </c>
      <c r="C23" s="3" t="s">
        <v>170</v>
      </c>
      <c r="D23" s="3" t="s">
        <v>171</v>
      </c>
      <c r="E23" s="4">
        <f t="shared" si="0"/>
        <v>13442.07</v>
      </c>
      <c r="F23" s="4">
        <f>IFERROR(VLOOKUP(C23,'Dobavljači 15.12.'!$C$2:$E$221,3,FALSE),"0")</f>
        <v>10170.290000000001</v>
      </c>
      <c r="G23" s="4">
        <v>23612.36</v>
      </c>
      <c r="H23" s="4">
        <v>23962.36</v>
      </c>
      <c r="I23" s="4">
        <v>-350</v>
      </c>
      <c r="J23" s="4">
        <v>3489.65</v>
      </c>
      <c r="K23" s="4">
        <v>5687.18</v>
      </c>
      <c r="L23" s="4">
        <v>3905.15</v>
      </c>
      <c r="M23" s="4">
        <v>7030.87</v>
      </c>
      <c r="N23" s="4">
        <v>-15084.92</v>
      </c>
      <c r="O23" s="4">
        <v>5324.93</v>
      </c>
      <c r="P23" s="4">
        <v>12646.39</v>
      </c>
      <c r="Q23" s="4">
        <v>963.11</v>
      </c>
      <c r="R23" s="4">
        <v>0</v>
      </c>
      <c r="S23" s="4">
        <v>0</v>
      </c>
    </row>
    <row r="24" spans="1:19" ht="19.5" x14ac:dyDescent="0.2">
      <c r="A24" s="3" t="s">
        <v>16</v>
      </c>
      <c r="B24" s="3" t="s">
        <v>17</v>
      </c>
      <c r="C24" s="3" t="s">
        <v>176</v>
      </c>
      <c r="D24" s="3" t="s">
        <v>177</v>
      </c>
      <c r="E24" s="4">
        <f t="shared" si="0"/>
        <v>15659.230000000001</v>
      </c>
      <c r="F24" s="4">
        <f>IFERROR(VLOOKUP(C24,'Dobavljači 15.12.'!$C$2:$E$221,3,FALSE),"0")</f>
        <v>2145.17</v>
      </c>
      <c r="G24" s="4">
        <v>17804.400000000001</v>
      </c>
      <c r="H24" s="4">
        <v>17804.400000000001</v>
      </c>
      <c r="I24" s="4">
        <v>0</v>
      </c>
      <c r="J24" s="4">
        <v>7862.4</v>
      </c>
      <c r="K24" s="4">
        <v>0</v>
      </c>
      <c r="L24" s="4">
        <v>0</v>
      </c>
      <c r="M24" s="4">
        <v>0</v>
      </c>
      <c r="N24" s="4">
        <v>7862.4</v>
      </c>
      <c r="O24" s="4">
        <v>0</v>
      </c>
      <c r="P24" s="4">
        <v>715.67</v>
      </c>
      <c r="Q24" s="4">
        <v>1363.93</v>
      </c>
      <c r="R24" s="4">
        <v>0</v>
      </c>
      <c r="S24" s="4">
        <v>0</v>
      </c>
    </row>
    <row r="25" spans="1:19" ht="19.5" x14ac:dyDescent="0.2">
      <c r="A25" s="3" t="s">
        <v>16</v>
      </c>
      <c r="B25" s="3" t="s">
        <v>17</v>
      </c>
      <c r="C25" s="3" t="s">
        <v>228</v>
      </c>
      <c r="D25" s="3" t="s">
        <v>229</v>
      </c>
      <c r="E25" s="4">
        <f t="shared" si="0"/>
        <v>-247.68000000000029</v>
      </c>
      <c r="F25" s="4">
        <f>IFERROR(VLOOKUP(C25,'Dobavljači 15.12.'!$C$2:$E$221,3,FALSE),"0")</f>
        <v>17495.68</v>
      </c>
      <c r="G25" s="4">
        <v>17248</v>
      </c>
      <c r="H25" s="4">
        <v>17248</v>
      </c>
      <c r="I25" s="4">
        <v>0</v>
      </c>
      <c r="J25" s="4">
        <v>0</v>
      </c>
      <c r="K25" s="4">
        <v>17248</v>
      </c>
      <c r="L25" s="4">
        <v>0</v>
      </c>
      <c r="M25" s="4">
        <v>0</v>
      </c>
      <c r="N25" s="4">
        <v>0</v>
      </c>
      <c r="O25" s="4">
        <v>0</v>
      </c>
      <c r="P25" s="4">
        <v>0</v>
      </c>
      <c r="Q25" s="4">
        <v>0</v>
      </c>
      <c r="R25" s="4">
        <v>0</v>
      </c>
      <c r="S25" s="4">
        <v>0</v>
      </c>
    </row>
    <row r="26" spans="1:19" ht="19.5" x14ac:dyDescent="0.2">
      <c r="A26" s="3" t="s">
        <v>16</v>
      </c>
      <c r="B26" s="3" t="s">
        <v>17</v>
      </c>
      <c r="C26" s="3" t="s">
        <v>36</v>
      </c>
      <c r="D26" s="3" t="s">
        <v>37</v>
      </c>
      <c r="E26" s="4">
        <f t="shared" si="0"/>
        <v>9194.880000000001</v>
      </c>
      <c r="F26" s="4">
        <f>IFERROR(VLOOKUP(C26,'Dobavljači 15.12.'!$C$2:$E$221,3,FALSE),"0")</f>
        <v>6580.23</v>
      </c>
      <c r="G26" s="4">
        <v>15775.11</v>
      </c>
      <c r="H26" s="4">
        <v>11968.34</v>
      </c>
      <c r="I26" s="4">
        <v>3806.77</v>
      </c>
      <c r="J26" s="4">
        <v>16168.34</v>
      </c>
      <c r="K26" s="4">
        <v>0</v>
      </c>
      <c r="L26" s="4">
        <v>0</v>
      </c>
      <c r="M26" s="4">
        <v>0</v>
      </c>
      <c r="N26" s="4">
        <v>0</v>
      </c>
      <c r="O26" s="4">
        <v>-4200</v>
      </c>
      <c r="P26" s="4">
        <v>0</v>
      </c>
      <c r="Q26" s="4">
        <v>0</v>
      </c>
      <c r="R26" s="4">
        <v>0</v>
      </c>
      <c r="S26" s="4">
        <v>0</v>
      </c>
    </row>
    <row r="27" spans="1:19" ht="19.5" x14ac:dyDescent="0.2">
      <c r="A27" s="3" t="s">
        <v>16</v>
      </c>
      <c r="B27" s="3" t="s">
        <v>17</v>
      </c>
      <c r="C27" s="3" t="s">
        <v>158</v>
      </c>
      <c r="D27" s="3" t="s">
        <v>159</v>
      </c>
      <c r="E27" s="4">
        <f t="shared" si="0"/>
        <v>13394.7</v>
      </c>
      <c r="F27" s="4" t="str">
        <f>IFERROR(VLOOKUP(C27,'Dobavljači 15.12.'!$C$2:$E$221,3,FALSE),"0")</f>
        <v>0</v>
      </c>
      <c r="G27" s="4">
        <v>13394.7</v>
      </c>
      <c r="H27" s="4">
        <v>13394.7</v>
      </c>
      <c r="I27" s="4">
        <v>0</v>
      </c>
      <c r="J27" s="4">
        <v>0</v>
      </c>
      <c r="K27" s="4">
        <v>0</v>
      </c>
      <c r="L27" s="4">
        <v>0</v>
      </c>
      <c r="M27" s="4">
        <v>0</v>
      </c>
      <c r="N27" s="4">
        <v>0</v>
      </c>
      <c r="O27" s="4">
        <v>0</v>
      </c>
      <c r="P27" s="4">
        <v>0</v>
      </c>
      <c r="Q27" s="4">
        <v>13394.7</v>
      </c>
      <c r="R27" s="4">
        <v>0</v>
      </c>
      <c r="S27" s="4">
        <v>0</v>
      </c>
    </row>
    <row r="28" spans="1:19" ht="19.5" x14ac:dyDescent="0.2">
      <c r="A28" s="3" t="s">
        <v>16</v>
      </c>
      <c r="B28" s="3" t="s">
        <v>17</v>
      </c>
      <c r="C28" s="3" t="s">
        <v>110</v>
      </c>
      <c r="D28" s="3" t="s">
        <v>111</v>
      </c>
      <c r="E28" s="4">
        <f t="shared" si="0"/>
        <v>8789.74</v>
      </c>
      <c r="F28" s="4">
        <f>IFERROR(VLOOKUP(C28,'Dobavljači 15.12.'!$C$2:$E$221,3,FALSE),"0")</f>
        <v>2083.3200000000002</v>
      </c>
      <c r="G28" s="4">
        <v>10873.06</v>
      </c>
      <c r="H28" s="4">
        <v>5747.68</v>
      </c>
      <c r="I28" s="4">
        <v>5125.38</v>
      </c>
      <c r="J28" s="4">
        <v>0</v>
      </c>
      <c r="K28" s="4">
        <v>336.2</v>
      </c>
      <c r="L28" s="4">
        <v>0</v>
      </c>
      <c r="M28" s="4">
        <v>1939.8</v>
      </c>
      <c r="N28" s="4">
        <v>719.24</v>
      </c>
      <c r="O28" s="4">
        <v>1382.16</v>
      </c>
      <c r="P28" s="4">
        <v>1370.28</v>
      </c>
      <c r="Q28" s="4">
        <v>0</v>
      </c>
      <c r="R28" s="4">
        <v>0</v>
      </c>
      <c r="S28" s="4">
        <v>0</v>
      </c>
    </row>
    <row r="29" spans="1:19" ht="19.5" x14ac:dyDescent="0.2">
      <c r="A29" s="3" t="s">
        <v>16</v>
      </c>
      <c r="B29" s="3" t="s">
        <v>17</v>
      </c>
      <c r="C29" s="3" t="s">
        <v>34</v>
      </c>
      <c r="D29" s="3" t="s">
        <v>35</v>
      </c>
      <c r="E29" s="4">
        <f t="shared" si="0"/>
        <v>-3.3700000000008004</v>
      </c>
      <c r="F29" s="4">
        <f>IFERROR(VLOOKUP(C29,'Dobavljači 15.12.'!$C$2:$E$221,3,FALSE),"0")</f>
        <v>10750</v>
      </c>
      <c r="G29" s="4">
        <v>10746.63</v>
      </c>
      <c r="H29" s="4">
        <v>10746.63</v>
      </c>
      <c r="I29" s="4">
        <v>0</v>
      </c>
      <c r="J29" s="4">
        <v>0</v>
      </c>
      <c r="K29" s="4">
        <v>0</v>
      </c>
      <c r="L29" s="4">
        <v>10746.63</v>
      </c>
      <c r="M29" s="4">
        <v>0</v>
      </c>
      <c r="N29" s="4">
        <v>0</v>
      </c>
      <c r="O29" s="4">
        <v>0</v>
      </c>
      <c r="P29" s="4">
        <v>0</v>
      </c>
      <c r="Q29" s="4">
        <v>0</v>
      </c>
      <c r="R29" s="4">
        <v>0</v>
      </c>
      <c r="S29" s="4">
        <v>0</v>
      </c>
    </row>
    <row r="30" spans="1:19" x14ac:dyDescent="0.2">
      <c r="A30" s="3" t="s">
        <v>38</v>
      </c>
      <c r="B30" s="3" t="s">
        <v>39</v>
      </c>
      <c r="C30" s="3" t="s">
        <v>138</v>
      </c>
      <c r="D30" s="3" t="s">
        <v>139</v>
      </c>
      <c r="E30" s="4">
        <f t="shared" si="0"/>
        <v>-1626870.74</v>
      </c>
      <c r="F30" s="4">
        <f>IFERROR(VLOOKUP(C30,'Dobavljači 15.12.'!$C$2:$E$221,3,FALSE),"0")</f>
        <v>1637495.75</v>
      </c>
      <c r="G30" s="4">
        <v>10625.01</v>
      </c>
      <c r="H30" s="4">
        <v>10625.01</v>
      </c>
      <c r="I30" s="4">
        <v>0</v>
      </c>
      <c r="J30" s="4">
        <v>0</v>
      </c>
      <c r="K30" s="4">
        <v>0</v>
      </c>
      <c r="L30" s="4">
        <v>0</v>
      </c>
      <c r="M30" s="4">
        <v>0</v>
      </c>
      <c r="N30" s="4">
        <v>0</v>
      </c>
      <c r="O30" s="4">
        <v>0</v>
      </c>
      <c r="P30" s="4">
        <v>0</v>
      </c>
      <c r="Q30" s="4">
        <v>0</v>
      </c>
      <c r="R30" s="4">
        <v>0</v>
      </c>
      <c r="S30" s="4">
        <v>10625.01</v>
      </c>
    </row>
    <row r="31" spans="1:19" ht="19.5" x14ac:dyDescent="0.2">
      <c r="A31" s="3" t="s">
        <v>16</v>
      </c>
      <c r="B31" s="3" t="s">
        <v>17</v>
      </c>
      <c r="C31" s="3" t="s">
        <v>114</v>
      </c>
      <c r="D31" s="3" t="s">
        <v>115</v>
      </c>
      <c r="E31" s="4">
        <f t="shared" si="0"/>
        <v>9698.93</v>
      </c>
      <c r="F31" s="4" t="str">
        <f>IFERROR(VLOOKUP(C31,'Dobavljači 15.12.'!$C$2:$E$221,3,FALSE),"0")</f>
        <v>0</v>
      </c>
      <c r="G31" s="4">
        <v>9698.93</v>
      </c>
      <c r="H31" s="4">
        <v>9698.93</v>
      </c>
      <c r="I31" s="4">
        <v>0</v>
      </c>
      <c r="J31" s="4">
        <v>0</v>
      </c>
      <c r="K31" s="4">
        <v>0</v>
      </c>
      <c r="L31" s="4">
        <v>0</v>
      </c>
      <c r="M31" s="4">
        <v>0</v>
      </c>
      <c r="N31" s="4">
        <v>0</v>
      </c>
      <c r="O31" s="4">
        <v>0</v>
      </c>
      <c r="P31" s="4">
        <v>0</v>
      </c>
      <c r="Q31" s="4">
        <v>0</v>
      </c>
      <c r="R31" s="4">
        <v>9698.93</v>
      </c>
      <c r="S31" s="4">
        <v>0</v>
      </c>
    </row>
    <row r="32" spans="1:19" ht="19.5" x14ac:dyDescent="0.2">
      <c r="A32" s="3" t="s">
        <v>16</v>
      </c>
      <c r="B32" s="3" t="s">
        <v>17</v>
      </c>
      <c r="C32" s="3" t="s">
        <v>48</v>
      </c>
      <c r="D32" s="3" t="s">
        <v>49</v>
      </c>
      <c r="E32" s="4">
        <f t="shared" si="0"/>
        <v>6752.98</v>
      </c>
      <c r="F32" s="4" t="str">
        <f>IFERROR(VLOOKUP(C32,'Dobavljači 15.12.'!$C$2:$E$221,3,FALSE),"0")</f>
        <v>0</v>
      </c>
      <c r="G32" s="4">
        <v>6752.98</v>
      </c>
      <c r="H32" s="4">
        <v>7302.98</v>
      </c>
      <c r="I32" s="4">
        <v>-550</v>
      </c>
      <c r="J32" s="4">
        <v>261.05</v>
      </c>
      <c r="K32" s="4">
        <v>1618.45</v>
      </c>
      <c r="L32" s="4">
        <v>1940.8</v>
      </c>
      <c r="M32" s="4">
        <v>3187.85</v>
      </c>
      <c r="N32" s="4">
        <v>1835.89</v>
      </c>
      <c r="O32" s="4">
        <v>2353.5300000000002</v>
      </c>
      <c r="P32" s="4">
        <v>-3894.59</v>
      </c>
      <c r="Q32" s="4">
        <v>0</v>
      </c>
      <c r="R32" s="4">
        <v>0</v>
      </c>
      <c r="S32" s="4">
        <v>0</v>
      </c>
    </row>
    <row r="33" spans="1:19" ht="19.5" x14ac:dyDescent="0.2">
      <c r="A33" s="3" t="s">
        <v>16</v>
      </c>
      <c r="B33" s="3" t="s">
        <v>17</v>
      </c>
      <c r="C33" s="3" t="s">
        <v>208</v>
      </c>
      <c r="D33" s="3" t="s">
        <v>209</v>
      </c>
      <c r="E33" s="4">
        <f t="shared" si="0"/>
        <v>6562.5</v>
      </c>
      <c r="F33" s="4" t="str">
        <f>IFERROR(VLOOKUP(C33,'Dobavljači 15.12.'!$C$2:$E$221,3,FALSE),"0")</f>
        <v>0</v>
      </c>
      <c r="G33" s="4">
        <v>6562.5</v>
      </c>
      <c r="H33" s="4">
        <v>6562.5</v>
      </c>
      <c r="I33" s="4">
        <v>0</v>
      </c>
      <c r="J33" s="4">
        <v>0</v>
      </c>
      <c r="K33" s="4">
        <v>0</v>
      </c>
      <c r="L33" s="4">
        <v>0</v>
      </c>
      <c r="M33" s="4">
        <v>0</v>
      </c>
      <c r="N33" s="4">
        <v>0</v>
      </c>
      <c r="O33" s="4">
        <v>0</v>
      </c>
      <c r="P33" s="4">
        <v>0</v>
      </c>
      <c r="Q33" s="4">
        <v>0</v>
      </c>
      <c r="R33" s="4">
        <v>0</v>
      </c>
      <c r="S33" s="4">
        <v>6562.5</v>
      </c>
    </row>
    <row r="34" spans="1:19" ht="19.5" x14ac:dyDescent="0.2">
      <c r="A34" s="3" t="s">
        <v>16</v>
      </c>
      <c r="B34" s="3" t="s">
        <v>17</v>
      </c>
      <c r="C34" s="3" t="s">
        <v>146</v>
      </c>
      <c r="D34" s="3" t="s">
        <v>147</v>
      </c>
      <c r="E34" s="4">
        <f t="shared" si="0"/>
        <v>-6000.0000000000009</v>
      </c>
      <c r="F34" s="4">
        <f>IFERROR(VLOOKUP(C34,'Dobavljači 15.12.'!$C$2:$E$221,3,FALSE),"0")</f>
        <v>12091.2</v>
      </c>
      <c r="G34" s="4">
        <v>6091.2</v>
      </c>
      <c r="H34" s="4">
        <v>6091.2</v>
      </c>
      <c r="I34" s="4">
        <v>0</v>
      </c>
      <c r="J34" s="4">
        <v>0</v>
      </c>
      <c r="K34" s="4">
        <v>0</v>
      </c>
      <c r="L34" s="4">
        <v>0</v>
      </c>
      <c r="M34" s="4">
        <v>0</v>
      </c>
      <c r="N34" s="4">
        <v>0</v>
      </c>
      <c r="O34" s="4">
        <v>0</v>
      </c>
      <c r="P34" s="4">
        <v>0</v>
      </c>
      <c r="Q34" s="4">
        <v>0</v>
      </c>
      <c r="R34" s="4">
        <v>0</v>
      </c>
      <c r="S34" s="4">
        <v>6091.2</v>
      </c>
    </row>
    <row r="35" spans="1:19" ht="19.5" x14ac:dyDescent="0.2">
      <c r="A35" s="3" t="s">
        <v>38</v>
      </c>
      <c r="B35" s="3" t="s">
        <v>39</v>
      </c>
      <c r="C35" s="3" t="s">
        <v>200</v>
      </c>
      <c r="D35" s="3" t="s">
        <v>201</v>
      </c>
      <c r="E35" s="4">
        <f t="shared" si="0"/>
        <v>5234.53</v>
      </c>
      <c r="F35" s="4" t="str">
        <f>IFERROR(VLOOKUP(C35,'Dobavljači 15.12.'!$C$2:$E$221,3,FALSE),"0")</f>
        <v>0</v>
      </c>
      <c r="G35" s="4">
        <v>5234.53</v>
      </c>
      <c r="H35" s="4">
        <v>5234.53</v>
      </c>
      <c r="I35" s="4">
        <v>0</v>
      </c>
      <c r="J35" s="4">
        <v>0</v>
      </c>
      <c r="K35" s="4">
        <v>0</v>
      </c>
      <c r="L35" s="4">
        <v>0</v>
      </c>
      <c r="M35" s="4">
        <v>0</v>
      </c>
      <c r="N35" s="4">
        <v>0</v>
      </c>
      <c r="O35" s="4">
        <v>0</v>
      </c>
      <c r="P35" s="4">
        <v>-48087.199999999997</v>
      </c>
      <c r="Q35" s="4">
        <v>0</v>
      </c>
      <c r="R35" s="4">
        <v>0</v>
      </c>
      <c r="S35" s="4">
        <v>53321.73</v>
      </c>
    </row>
    <row r="36" spans="1:19" ht="19.5" x14ac:dyDescent="0.2">
      <c r="A36" s="3" t="s">
        <v>16</v>
      </c>
      <c r="B36" s="3" t="s">
        <v>17</v>
      </c>
      <c r="C36" s="3" t="s">
        <v>102</v>
      </c>
      <c r="D36" s="3" t="s">
        <v>103</v>
      </c>
      <c r="E36" s="4">
        <f t="shared" si="0"/>
        <v>5043.8999999999996</v>
      </c>
      <c r="F36" s="4" t="str">
        <f>IFERROR(VLOOKUP(C36,'Dobavljači 15.12.'!$C$2:$E$221,3,FALSE),"0")</f>
        <v>0</v>
      </c>
      <c r="G36" s="4">
        <v>5043.8999999999996</v>
      </c>
      <c r="H36" s="4">
        <v>0</v>
      </c>
      <c r="I36" s="4">
        <v>5043.8999999999996</v>
      </c>
      <c r="J36" s="4">
        <v>0</v>
      </c>
      <c r="K36" s="4">
        <v>0</v>
      </c>
      <c r="L36" s="4">
        <v>0</v>
      </c>
      <c r="M36" s="4">
        <v>0</v>
      </c>
      <c r="N36" s="4">
        <v>0</v>
      </c>
      <c r="O36" s="4">
        <v>0</v>
      </c>
      <c r="P36" s="4">
        <v>0</v>
      </c>
      <c r="Q36" s="4">
        <v>0</v>
      </c>
      <c r="R36" s="4">
        <v>0</v>
      </c>
      <c r="S36" s="4">
        <v>0</v>
      </c>
    </row>
    <row r="37" spans="1:19" ht="19.5" x14ac:dyDescent="0.2">
      <c r="A37" s="3" t="s">
        <v>16</v>
      </c>
      <c r="B37" s="3" t="s">
        <v>17</v>
      </c>
      <c r="C37" s="3" t="s">
        <v>248</v>
      </c>
      <c r="D37" s="3" t="s">
        <v>249</v>
      </c>
      <c r="E37" s="4">
        <f t="shared" si="0"/>
        <v>4800</v>
      </c>
      <c r="F37" s="4" t="str">
        <f>IFERROR(VLOOKUP(C37,'Dobavljači 15.12.'!$C$2:$E$221,3,FALSE),"0")</f>
        <v>0</v>
      </c>
      <c r="G37" s="4">
        <v>4800</v>
      </c>
      <c r="H37" s="4">
        <v>4800</v>
      </c>
      <c r="I37" s="4">
        <v>0</v>
      </c>
      <c r="J37" s="4">
        <v>0</v>
      </c>
      <c r="K37" s="4">
        <v>0</v>
      </c>
      <c r="L37" s="4">
        <v>0</v>
      </c>
      <c r="M37" s="4">
        <v>0</v>
      </c>
      <c r="N37" s="4">
        <v>0</v>
      </c>
      <c r="O37" s="4">
        <v>0</v>
      </c>
      <c r="P37" s="4">
        <v>0</v>
      </c>
      <c r="Q37" s="4">
        <v>0</v>
      </c>
      <c r="R37" s="4">
        <v>0</v>
      </c>
      <c r="S37" s="4">
        <v>4800</v>
      </c>
    </row>
    <row r="38" spans="1:19" ht="19.5" x14ac:dyDescent="0.2">
      <c r="A38" s="3" t="s">
        <v>16</v>
      </c>
      <c r="B38" s="3" t="s">
        <v>17</v>
      </c>
      <c r="C38" s="3" t="s">
        <v>82</v>
      </c>
      <c r="D38" s="3" t="s">
        <v>83</v>
      </c>
      <c r="E38" s="4">
        <f t="shared" si="0"/>
        <v>-6</v>
      </c>
      <c r="F38" s="4">
        <f>IFERROR(VLOOKUP(C38,'Dobavljači 15.12.'!$C$2:$E$221,3,FALSE),"0")</f>
        <v>4616</v>
      </c>
      <c r="G38" s="4">
        <v>4610</v>
      </c>
      <c r="H38" s="4">
        <v>4610</v>
      </c>
      <c r="I38" s="4">
        <v>0</v>
      </c>
      <c r="J38" s="4">
        <v>0</v>
      </c>
      <c r="K38" s="4">
        <v>0</v>
      </c>
      <c r="L38" s="4">
        <v>0</v>
      </c>
      <c r="M38" s="4">
        <v>0</v>
      </c>
      <c r="N38" s="4">
        <v>0</v>
      </c>
      <c r="O38" s="4">
        <v>0</v>
      </c>
      <c r="P38" s="4">
        <v>0</v>
      </c>
      <c r="Q38" s="4">
        <v>1004</v>
      </c>
      <c r="R38" s="4">
        <v>954</v>
      </c>
      <c r="S38" s="4">
        <v>2652</v>
      </c>
    </row>
    <row r="39" spans="1:19" ht="19.5" x14ac:dyDescent="0.2">
      <c r="A39" s="3" t="s">
        <v>16</v>
      </c>
      <c r="B39" s="3" t="s">
        <v>17</v>
      </c>
      <c r="C39" s="3" t="s">
        <v>90</v>
      </c>
      <c r="D39" s="3" t="s">
        <v>91</v>
      </c>
      <c r="E39" s="4">
        <f t="shared" si="0"/>
        <v>3892.59</v>
      </c>
      <c r="F39" s="4" t="str">
        <f>IFERROR(VLOOKUP(C39,'Dobavljači 15.12.'!$C$2:$E$221,3,FALSE),"0")</f>
        <v>0</v>
      </c>
      <c r="G39" s="4">
        <v>3892.59</v>
      </c>
      <c r="H39" s="4">
        <v>3892.59</v>
      </c>
      <c r="I39" s="4">
        <v>0</v>
      </c>
      <c r="J39" s="4">
        <v>0</v>
      </c>
      <c r="K39" s="4">
        <v>0</v>
      </c>
      <c r="L39" s="4">
        <v>0</v>
      </c>
      <c r="M39" s="4">
        <v>0</v>
      </c>
      <c r="N39" s="4">
        <v>0</v>
      </c>
      <c r="O39" s="4">
        <v>3892.59</v>
      </c>
      <c r="P39" s="4">
        <v>0</v>
      </c>
      <c r="Q39" s="4">
        <v>0</v>
      </c>
      <c r="R39" s="4">
        <v>0</v>
      </c>
      <c r="S39" s="4">
        <v>0</v>
      </c>
    </row>
    <row r="40" spans="1:19" ht="19.5" x14ac:dyDescent="0.2">
      <c r="A40" s="3" t="s">
        <v>16</v>
      </c>
      <c r="B40" s="3" t="s">
        <v>17</v>
      </c>
      <c r="C40" s="3" t="s">
        <v>218</v>
      </c>
      <c r="D40" s="3" t="s">
        <v>219</v>
      </c>
      <c r="E40" s="4">
        <f t="shared" si="0"/>
        <v>3411.96</v>
      </c>
      <c r="F40" s="4" t="str">
        <f>IFERROR(VLOOKUP(C40,'Dobavljači 15.12.'!$C$2:$E$221,3,FALSE),"0")</f>
        <v>0</v>
      </c>
      <c r="G40" s="4">
        <v>3411.96</v>
      </c>
      <c r="H40" s="4">
        <v>3411.96</v>
      </c>
      <c r="I40" s="4">
        <v>0</v>
      </c>
      <c r="J40" s="4">
        <v>0</v>
      </c>
      <c r="K40" s="4">
        <v>862.98</v>
      </c>
      <c r="L40" s="4">
        <v>0</v>
      </c>
      <c r="M40" s="4">
        <v>0</v>
      </c>
      <c r="N40" s="4">
        <v>0</v>
      </c>
      <c r="O40" s="4">
        <v>0</v>
      </c>
      <c r="P40" s="4">
        <v>2548.98</v>
      </c>
      <c r="Q40" s="4">
        <v>0</v>
      </c>
      <c r="R40" s="4">
        <v>0</v>
      </c>
      <c r="S40" s="4">
        <v>0</v>
      </c>
    </row>
    <row r="41" spans="1:19" ht="19.5" x14ac:dyDescent="0.2">
      <c r="A41" s="3" t="s">
        <v>16</v>
      </c>
      <c r="B41" s="3" t="s">
        <v>17</v>
      </c>
      <c r="C41" s="3" t="s">
        <v>112</v>
      </c>
      <c r="D41" s="3" t="s">
        <v>113</v>
      </c>
      <c r="E41" s="4">
        <f t="shared" si="0"/>
        <v>3094.43</v>
      </c>
      <c r="F41" s="4" t="str">
        <f>IFERROR(VLOOKUP(C41,'Dobavljači 15.12.'!$C$2:$E$221,3,FALSE),"0")</f>
        <v>0</v>
      </c>
      <c r="G41" s="4">
        <v>3094.43</v>
      </c>
      <c r="H41" s="4">
        <v>3094.43</v>
      </c>
      <c r="I41" s="4">
        <v>0</v>
      </c>
      <c r="J41" s="4">
        <v>0</v>
      </c>
      <c r="K41" s="4">
        <v>3007.03</v>
      </c>
      <c r="L41" s="4">
        <v>0</v>
      </c>
      <c r="M41" s="4">
        <v>0</v>
      </c>
      <c r="N41" s="4">
        <v>0</v>
      </c>
      <c r="O41" s="4">
        <v>0</v>
      </c>
      <c r="P41" s="4">
        <v>0</v>
      </c>
      <c r="Q41" s="4">
        <v>0</v>
      </c>
      <c r="R41" s="4">
        <v>0</v>
      </c>
      <c r="S41" s="4">
        <v>87.4</v>
      </c>
    </row>
    <row r="42" spans="1:19" ht="19.5" x14ac:dyDescent="0.2">
      <c r="A42" s="3" t="s">
        <v>16</v>
      </c>
      <c r="B42" s="3" t="s">
        <v>17</v>
      </c>
      <c r="C42" s="3" t="s">
        <v>242</v>
      </c>
      <c r="D42" s="3" t="s">
        <v>243</v>
      </c>
      <c r="E42" s="4">
        <f t="shared" si="0"/>
        <v>2937.95</v>
      </c>
      <c r="F42" s="4" t="str">
        <f>IFERROR(VLOOKUP(C42,'Dobavljači 15.12.'!$C$2:$E$221,3,FALSE),"0")</f>
        <v>0</v>
      </c>
      <c r="G42" s="4">
        <v>2937.95</v>
      </c>
      <c r="H42" s="4">
        <v>2937.95</v>
      </c>
      <c r="I42" s="4">
        <v>0</v>
      </c>
      <c r="J42" s="4">
        <v>0</v>
      </c>
      <c r="K42" s="4">
        <v>0</v>
      </c>
      <c r="L42" s="4">
        <v>0</v>
      </c>
      <c r="M42" s="4">
        <v>0</v>
      </c>
      <c r="N42" s="4">
        <v>0</v>
      </c>
      <c r="O42" s="4">
        <v>0</v>
      </c>
      <c r="P42" s="4">
        <v>2937.95</v>
      </c>
      <c r="Q42" s="4">
        <v>0</v>
      </c>
      <c r="R42" s="4">
        <v>0</v>
      </c>
      <c r="S42" s="4">
        <v>0</v>
      </c>
    </row>
    <row r="43" spans="1:19" ht="19.5" x14ac:dyDescent="0.2">
      <c r="A43" s="3" t="s">
        <v>16</v>
      </c>
      <c r="B43" s="3" t="s">
        <v>17</v>
      </c>
      <c r="C43" s="3" t="s">
        <v>74</v>
      </c>
      <c r="D43" s="3" t="s">
        <v>75</v>
      </c>
      <c r="E43" s="4">
        <f t="shared" si="0"/>
        <v>-6397.3200000000006</v>
      </c>
      <c r="F43" s="4">
        <f>IFERROR(VLOOKUP(C43,'Dobavljači 15.12.'!$C$2:$E$221,3,FALSE),"0")</f>
        <v>9303.1200000000008</v>
      </c>
      <c r="G43" s="4">
        <v>2905.8</v>
      </c>
      <c r="H43" s="4">
        <v>2905.8</v>
      </c>
      <c r="I43" s="4">
        <v>0</v>
      </c>
      <c r="J43" s="4">
        <v>0</v>
      </c>
      <c r="K43" s="4">
        <v>2640</v>
      </c>
      <c r="L43" s="4">
        <v>265.8</v>
      </c>
      <c r="M43" s="4">
        <v>0</v>
      </c>
      <c r="N43" s="4">
        <v>0</v>
      </c>
      <c r="O43" s="4">
        <v>0</v>
      </c>
      <c r="P43" s="4">
        <v>-2182.5</v>
      </c>
      <c r="Q43" s="4">
        <v>2182.5</v>
      </c>
      <c r="R43" s="4">
        <v>0</v>
      </c>
      <c r="S43" s="4">
        <v>0</v>
      </c>
    </row>
    <row r="44" spans="1:19" ht="19.5" x14ac:dyDescent="0.2">
      <c r="A44" s="3" t="s">
        <v>16</v>
      </c>
      <c r="B44" s="3" t="s">
        <v>17</v>
      </c>
      <c r="C44" s="3" t="s">
        <v>178</v>
      </c>
      <c r="D44" s="3" t="s">
        <v>179</v>
      </c>
      <c r="E44" s="4">
        <f t="shared" si="0"/>
        <v>2546.64</v>
      </c>
      <c r="F44" s="4" t="str">
        <f>IFERROR(VLOOKUP(C44,'Dobavljači 15.12.'!$C$2:$E$221,3,FALSE),"0")</f>
        <v>0</v>
      </c>
      <c r="G44" s="4">
        <v>2546.64</v>
      </c>
      <c r="H44" s="4">
        <v>2546.64</v>
      </c>
      <c r="I44" s="4">
        <v>0</v>
      </c>
      <c r="J44" s="4">
        <v>0</v>
      </c>
      <c r="K44" s="4">
        <v>0</v>
      </c>
      <c r="L44" s="4">
        <v>1902.23</v>
      </c>
      <c r="M44" s="4">
        <v>0</v>
      </c>
      <c r="N44" s="4">
        <v>132.28</v>
      </c>
      <c r="O44" s="4">
        <v>0</v>
      </c>
      <c r="P44" s="4">
        <v>512.13</v>
      </c>
      <c r="Q44" s="4">
        <v>0</v>
      </c>
      <c r="R44" s="4">
        <v>0</v>
      </c>
      <c r="S44" s="4">
        <v>0</v>
      </c>
    </row>
    <row r="45" spans="1:19" ht="19.5" x14ac:dyDescent="0.2">
      <c r="A45" s="3" t="s">
        <v>16</v>
      </c>
      <c r="B45" s="3" t="s">
        <v>17</v>
      </c>
      <c r="C45" s="3" t="s">
        <v>32</v>
      </c>
      <c r="D45" s="3" t="s">
        <v>33</v>
      </c>
      <c r="E45" s="4">
        <f t="shared" si="0"/>
        <v>2190</v>
      </c>
      <c r="F45" s="4" t="str">
        <f>IFERROR(VLOOKUP(C45,'Dobavljači 15.12.'!$C$2:$E$221,3,FALSE),"0")</f>
        <v>0</v>
      </c>
      <c r="G45" s="4">
        <v>2190</v>
      </c>
      <c r="H45" s="4">
        <v>2190</v>
      </c>
      <c r="I45" s="4">
        <v>0</v>
      </c>
      <c r="J45" s="4">
        <v>0</v>
      </c>
      <c r="K45" s="4">
        <v>1095</v>
      </c>
      <c r="L45" s="4">
        <v>1095</v>
      </c>
      <c r="M45" s="4">
        <v>0</v>
      </c>
      <c r="N45" s="4">
        <v>0</v>
      </c>
      <c r="O45" s="4">
        <v>0</v>
      </c>
      <c r="P45" s="4">
        <v>0</v>
      </c>
      <c r="Q45" s="4">
        <v>0</v>
      </c>
      <c r="R45" s="4">
        <v>0</v>
      </c>
      <c r="S45" s="4">
        <v>0</v>
      </c>
    </row>
    <row r="46" spans="1:19" ht="19.5" x14ac:dyDescent="0.2">
      <c r="A46" s="3" t="s">
        <v>16</v>
      </c>
      <c r="B46" s="3" t="s">
        <v>17</v>
      </c>
      <c r="C46" s="3" t="s">
        <v>234</v>
      </c>
      <c r="D46" s="3" t="s">
        <v>235</v>
      </c>
      <c r="E46" s="4">
        <f t="shared" si="0"/>
        <v>20312.400000000001</v>
      </c>
      <c r="F46" s="4">
        <f>IFERROR(VLOOKUP(C46,'Dobavljači 15.12.'!$C$2:$E$221,3,FALSE),"0")</f>
        <v>-18345.400000000001</v>
      </c>
      <c r="G46" s="4">
        <v>1967</v>
      </c>
      <c r="H46" s="4">
        <v>1967</v>
      </c>
      <c r="I46" s="4">
        <v>0</v>
      </c>
      <c r="J46" s="4">
        <v>0</v>
      </c>
      <c r="K46" s="4">
        <v>0</v>
      </c>
      <c r="L46" s="4">
        <v>0</v>
      </c>
      <c r="M46" s="4">
        <v>0</v>
      </c>
      <c r="N46" s="4">
        <v>0</v>
      </c>
      <c r="O46" s="4">
        <v>0</v>
      </c>
      <c r="P46" s="4">
        <v>0</v>
      </c>
      <c r="Q46" s="4">
        <v>0</v>
      </c>
      <c r="R46" s="4">
        <v>0</v>
      </c>
      <c r="S46" s="4">
        <v>1967</v>
      </c>
    </row>
    <row r="47" spans="1:19" ht="19.5" x14ac:dyDescent="0.2">
      <c r="A47" s="3" t="s">
        <v>16</v>
      </c>
      <c r="B47" s="3" t="s">
        <v>17</v>
      </c>
      <c r="C47" s="3" t="s">
        <v>106</v>
      </c>
      <c r="D47" s="3" t="s">
        <v>107</v>
      </c>
      <c r="E47" s="4">
        <f t="shared" si="0"/>
        <v>1831.25</v>
      </c>
      <c r="F47" s="4" t="str">
        <f>IFERROR(VLOOKUP(C47,'Dobavljači 15.12.'!$C$2:$E$221,3,FALSE),"0")</f>
        <v>0</v>
      </c>
      <c r="G47" s="4">
        <v>1831.25</v>
      </c>
      <c r="H47" s="4">
        <v>1831.25</v>
      </c>
      <c r="I47" s="4">
        <v>0</v>
      </c>
      <c r="J47" s="4">
        <v>0</v>
      </c>
      <c r="K47" s="4">
        <v>0</v>
      </c>
      <c r="L47" s="4">
        <v>0</v>
      </c>
      <c r="M47" s="4">
        <v>0</v>
      </c>
      <c r="N47" s="4">
        <v>0</v>
      </c>
      <c r="O47" s="4">
        <v>0</v>
      </c>
      <c r="P47" s="4">
        <v>0</v>
      </c>
      <c r="Q47" s="4">
        <v>0</v>
      </c>
      <c r="R47" s="4">
        <v>0</v>
      </c>
      <c r="S47" s="4">
        <v>1831.25</v>
      </c>
    </row>
    <row r="48" spans="1:19" ht="29.25" x14ac:dyDescent="0.2">
      <c r="A48" s="3" t="s">
        <v>16</v>
      </c>
      <c r="B48" s="3" t="s">
        <v>17</v>
      </c>
      <c r="C48" s="3" t="s">
        <v>154</v>
      </c>
      <c r="D48" s="3" t="s">
        <v>155</v>
      </c>
      <c r="E48" s="4">
        <f t="shared" si="0"/>
        <v>3785.25</v>
      </c>
      <c r="F48" s="4">
        <f>IFERROR(VLOOKUP(C48,'Dobavljači 15.12.'!$C$2:$E$221,3,FALSE),"0")</f>
        <v>-1960.56</v>
      </c>
      <c r="G48" s="4">
        <v>1824.69</v>
      </c>
      <c r="H48" s="4">
        <v>985</v>
      </c>
      <c r="I48" s="4">
        <v>839.69</v>
      </c>
      <c r="J48" s="4">
        <v>2651.74</v>
      </c>
      <c r="K48" s="4">
        <v>0</v>
      </c>
      <c r="L48" s="4">
        <v>0</v>
      </c>
      <c r="M48" s="4">
        <v>0</v>
      </c>
      <c r="N48" s="4">
        <v>-1666.74</v>
      </c>
      <c r="O48" s="4">
        <v>0</v>
      </c>
      <c r="P48" s="4">
        <v>0</v>
      </c>
      <c r="Q48" s="4">
        <v>0</v>
      </c>
      <c r="R48" s="4">
        <v>0</v>
      </c>
      <c r="S48" s="4">
        <v>0</v>
      </c>
    </row>
    <row r="49" spans="1:19" ht="19.5" x14ac:dyDescent="0.2">
      <c r="A49" s="3" t="s">
        <v>38</v>
      </c>
      <c r="B49" s="3" t="s">
        <v>39</v>
      </c>
      <c r="C49" s="3" t="s">
        <v>78</v>
      </c>
      <c r="D49" s="3" t="s">
        <v>79</v>
      </c>
      <c r="E49" s="4">
        <f t="shared" si="0"/>
        <v>1738.46</v>
      </c>
      <c r="F49" s="4" t="str">
        <f>IFERROR(VLOOKUP(C49,'Dobavljači 15.12.'!$C$2:$E$221,3,FALSE),"0")</f>
        <v>0</v>
      </c>
      <c r="G49" s="4">
        <v>1738.46</v>
      </c>
      <c r="H49" s="4">
        <v>1738.46</v>
      </c>
      <c r="I49" s="4">
        <v>0</v>
      </c>
      <c r="J49" s="4">
        <v>0</v>
      </c>
      <c r="K49" s="4">
        <v>0</v>
      </c>
      <c r="L49" s="4">
        <v>0</v>
      </c>
      <c r="M49" s="4">
        <v>0</v>
      </c>
      <c r="N49" s="4">
        <v>0</v>
      </c>
      <c r="O49" s="4">
        <v>0</v>
      </c>
      <c r="P49" s="4">
        <v>-27096.2</v>
      </c>
      <c r="Q49" s="4">
        <v>0</v>
      </c>
      <c r="R49" s="4">
        <v>14303.36</v>
      </c>
      <c r="S49" s="4">
        <v>14531.3</v>
      </c>
    </row>
    <row r="50" spans="1:19" ht="19.5" x14ac:dyDescent="0.2">
      <c r="A50" s="3" t="s">
        <v>16</v>
      </c>
      <c r="B50" s="3" t="s">
        <v>17</v>
      </c>
      <c r="C50" s="3" t="s">
        <v>124</v>
      </c>
      <c r="D50" s="3" t="s">
        <v>125</v>
      </c>
      <c r="E50" s="4">
        <f t="shared" si="0"/>
        <v>1680.05</v>
      </c>
      <c r="F50" s="4" t="str">
        <f>IFERROR(VLOOKUP(C50,'Dobavljači 15.12.'!$C$2:$E$221,3,FALSE),"0")</f>
        <v>0</v>
      </c>
      <c r="G50" s="4">
        <v>1680.05</v>
      </c>
      <c r="H50" s="4">
        <v>1680.05</v>
      </c>
      <c r="I50" s="4">
        <v>0</v>
      </c>
      <c r="J50" s="4">
        <v>0</v>
      </c>
      <c r="K50" s="4">
        <v>0</v>
      </c>
      <c r="L50" s="4">
        <v>0</v>
      </c>
      <c r="M50" s="4">
        <v>0</v>
      </c>
      <c r="N50" s="4">
        <v>0</v>
      </c>
      <c r="O50" s="4">
        <v>0</v>
      </c>
      <c r="P50" s="4">
        <v>0</v>
      </c>
      <c r="Q50" s="4">
        <v>1680.05</v>
      </c>
      <c r="R50" s="4">
        <v>0</v>
      </c>
      <c r="S50" s="4">
        <v>0</v>
      </c>
    </row>
    <row r="51" spans="1:19" ht="19.5" x14ac:dyDescent="0.2">
      <c r="A51" s="3" t="s">
        <v>16</v>
      </c>
      <c r="B51" s="3" t="s">
        <v>17</v>
      </c>
      <c r="C51" s="3" t="s">
        <v>192</v>
      </c>
      <c r="D51" s="3" t="s">
        <v>193</v>
      </c>
      <c r="E51" s="4">
        <f t="shared" si="0"/>
        <v>1663.93</v>
      </c>
      <c r="F51" s="4" t="str">
        <f>IFERROR(VLOOKUP(C51,'Dobavljači 15.12.'!$C$2:$E$221,3,FALSE),"0")</f>
        <v>0</v>
      </c>
      <c r="G51" s="4">
        <v>1663.93</v>
      </c>
      <c r="H51" s="4">
        <v>1663.93</v>
      </c>
      <c r="I51" s="4">
        <v>0</v>
      </c>
      <c r="J51" s="4">
        <v>0</v>
      </c>
      <c r="K51" s="4">
        <v>0</v>
      </c>
      <c r="L51" s="4">
        <v>0</v>
      </c>
      <c r="M51" s="4">
        <v>0</v>
      </c>
      <c r="N51" s="4">
        <v>0</v>
      </c>
      <c r="O51" s="4">
        <v>0</v>
      </c>
      <c r="P51" s="4">
        <v>0</v>
      </c>
      <c r="Q51" s="4">
        <v>0</v>
      </c>
      <c r="R51" s="4">
        <v>0</v>
      </c>
      <c r="S51" s="4">
        <v>1663.93</v>
      </c>
    </row>
    <row r="52" spans="1:19" ht="19.5" x14ac:dyDescent="0.2">
      <c r="A52" s="3" t="s">
        <v>16</v>
      </c>
      <c r="B52" s="3" t="s">
        <v>17</v>
      </c>
      <c r="C52" s="3" t="s">
        <v>54</v>
      </c>
      <c r="D52" s="3" t="s">
        <v>55</v>
      </c>
      <c r="E52" s="4">
        <f t="shared" si="0"/>
        <v>1657.15</v>
      </c>
      <c r="F52" s="4" t="str">
        <f>IFERROR(VLOOKUP(C52,'Dobavljači 15.12.'!$C$2:$E$221,3,FALSE),"0")</f>
        <v>0</v>
      </c>
      <c r="G52" s="4">
        <v>1657.15</v>
      </c>
      <c r="H52" s="4">
        <v>1657.15</v>
      </c>
      <c r="I52" s="4">
        <v>0</v>
      </c>
      <c r="J52" s="4">
        <v>0</v>
      </c>
      <c r="K52" s="4">
        <v>0</v>
      </c>
      <c r="L52" s="4">
        <v>1657.15</v>
      </c>
      <c r="M52" s="4">
        <v>0</v>
      </c>
      <c r="N52" s="4">
        <v>0</v>
      </c>
      <c r="O52" s="4">
        <v>0</v>
      </c>
      <c r="P52" s="4">
        <v>0</v>
      </c>
      <c r="Q52" s="4">
        <v>0</v>
      </c>
      <c r="R52" s="4">
        <v>0</v>
      </c>
      <c r="S52" s="4">
        <v>0</v>
      </c>
    </row>
    <row r="53" spans="1:19" ht="19.5" x14ac:dyDescent="0.2">
      <c r="A53" s="3" t="s">
        <v>16</v>
      </c>
      <c r="B53" s="3" t="s">
        <v>17</v>
      </c>
      <c r="C53" s="3" t="s">
        <v>246</v>
      </c>
      <c r="D53" s="3" t="s">
        <v>247</v>
      </c>
      <c r="E53" s="4">
        <f t="shared" si="0"/>
        <v>1656.16</v>
      </c>
      <c r="F53" s="4" t="str">
        <f>IFERROR(VLOOKUP(C53,'Dobavljači 15.12.'!$C$2:$E$221,3,FALSE),"0")</f>
        <v>0</v>
      </c>
      <c r="G53" s="4">
        <v>1656.16</v>
      </c>
      <c r="H53" s="4">
        <v>1656.16</v>
      </c>
      <c r="I53" s="4">
        <v>0</v>
      </c>
      <c r="J53" s="4">
        <v>0</v>
      </c>
      <c r="K53" s="4">
        <v>0</v>
      </c>
      <c r="L53" s="4">
        <v>0</v>
      </c>
      <c r="M53" s="4">
        <v>1869.26</v>
      </c>
      <c r="N53" s="4">
        <v>0</v>
      </c>
      <c r="O53" s="4">
        <v>-213.1</v>
      </c>
      <c r="P53" s="4">
        <v>0</v>
      </c>
      <c r="Q53" s="4">
        <v>0</v>
      </c>
      <c r="R53" s="4">
        <v>0</v>
      </c>
      <c r="S53" s="4">
        <v>0</v>
      </c>
    </row>
    <row r="54" spans="1:19" ht="29.25" x14ac:dyDescent="0.2">
      <c r="A54" s="3" t="s">
        <v>16</v>
      </c>
      <c r="B54" s="3" t="s">
        <v>17</v>
      </c>
      <c r="C54" s="3" t="s">
        <v>206</v>
      </c>
      <c r="D54" s="3" t="s">
        <v>207</v>
      </c>
      <c r="E54" s="4">
        <f t="shared" si="0"/>
        <v>1650</v>
      </c>
      <c r="F54" s="4" t="str">
        <f>IFERROR(VLOOKUP(C54,'Dobavljači 15.12.'!$C$2:$E$221,3,FALSE),"0")</f>
        <v>0</v>
      </c>
      <c r="G54" s="4">
        <v>1650</v>
      </c>
      <c r="H54" s="4">
        <v>1650</v>
      </c>
      <c r="I54" s="4">
        <v>0</v>
      </c>
      <c r="J54" s="4">
        <v>0</v>
      </c>
      <c r="K54" s="4">
        <v>0</v>
      </c>
      <c r="L54" s="4">
        <v>0</v>
      </c>
      <c r="M54" s="4">
        <v>0</v>
      </c>
      <c r="N54" s="4">
        <v>0</v>
      </c>
      <c r="O54" s="4">
        <v>0</v>
      </c>
      <c r="P54" s="4">
        <v>0</v>
      </c>
      <c r="Q54" s="4">
        <v>1650</v>
      </c>
      <c r="R54" s="4">
        <v>0</v>
      </c>
      <c r="S54" s="4">
        <v>0</v>
      </c>
    </row>
    <row r="55" spans="1:19" ht="19.5" x14ac:dyDescent="0.2">
      <c r="A55" s="3" t="s">
        <v>16</v>
      </c>
      <c r="B55" s="3" t="s">
        <v>17</v>
      </c>
      <c r="C55" s="3" t="s">
        <v>162</v>
      </c>
      <c r="D55" s="3" t="s">
        <v>163</v>
      </c>
      <c r="E55" s="4">
        <f t="shared" si="0"/>
        <v>1610.02</v>
      </c>
      <c r="F55" s="4">
        <f>IFERROR(VLOOKUP(C55,'Dobavljači 15.12.'!$C$2:$E$221,3,FALSE),"0")</f>
        <v>-0.02</v>
      </c>
      <c r="G55" s="4">
        <v>1610</v>
      </c>
      <c r="H55" s="4">
        <v>1610</v>
      </c>
      <c r="I55" s="4">
        <v>0</v>
      </c>
      <c r="J55" s="4">
        <v>0</v>
      </c>
      <c r="K55" s="4">
        <v>0</v>
      </c>
      <c r="L55" s="4">
        <v>0</v>
      </c>
      <c r="M55" s="4">
        <v>0</v>
      </c>
      <c r="N55" s="4">
        <v>0</v>
      </c>
      <c r="O55" s="4">
        <v>178</v>
      </c>
      <c r="P55" s="4">
        <v>319</v>
      </c>
      <c r="Q55" s="4">
        <v>262</v>
      </c>
      <c r="R55" s="4">
        <v>851</v>
      </c>
      <c r="S55" s="4">
        <v>0</v>
      </c>
    </row>
    <row r="56" spans="1:19" ht="19.5" x14ac:dyDescent="0.2">
      <c r="A56" s="3" t="s">
        <v>38</v>
      </c>
      <c r="B56" s="3" t="s">
        <v>39</v>
      </c>
      <c r="C56" s="3" t="s">
        <v>40</v>
      </c>
      <c r="D56" s="3" t="s">
        <v>41</v>
      </c>
      <c r="E56" s="4">
        <f t="shared" si="0"/>
        <v>-37206.629999999997</v>
      </c>
      <c r="F56" s="4">
        <f>IFERROR(VLOOKUP(C56,'Dobavljači 15.12.'!$C$2:$E$221,3,FALSE),"0")</f>
        <v>38516.629999999997</v>
      </c>
      <c r="G56" s="4">
        <v>1310</v>
      </c>
      <c r="H56" s="4">
        <v>1310</v>
      </c>
      <c r="I56" s="4">
        <v>0</v>
      </c>
      <c r="J56" s="4">
        <v>0</v>
      </c>
      <c r="K56" s="4">
        <v>0</v>
      </c>
      <c r="L56" s="4">
        <v>0</v>
      </c>
      <c r="M56" s="4">
        <v>0</v>
      </c>
      <c r="N56" s="4">
        <v>0</v>
      </c>
      <c r="O56" s="4">
        <v>0</v>
      </c>
      <c r="P56" s="4">
        <v>1310</v>
      </c>
      <c r="Q56" s="4">
        <v>0</v>
      </c>
      <c r="R56" s="4">
        <v>812.75</v>
      </c>
      <c r="S56" s="4">
        <v>-812.75</v>
      </c>
    </row>
    <row r="57" spans="1:19" ht="19.5" x14ac:dyDescent="0.2">
      <c r="A57" s="3" t="s">
        <v>28</v>
      </c>
      <c r="B57" s="3" t="s">
        <v>29</v>
      </c>
      <c r="C57" s="3" t="s">
        <v>30</v>
      </c>
      <c r="D57" s="3" t="s">
        <v>31</v>
      </c>
      <c r="E57" s="4">
        <f t="shared" si="0"/>
        <v>0</v>
      </c>
      <c r="F57" s="4">
        <f>IFERROR(VLOOKUP(C57,'Dobavljači 15.12.'!$C$2:$E$221,3,FALSE),"0")</f>
        <v>1302.3800000000001</v>
      </c>
      <c r="G57" s="4">
        <v>1302.3800000000001</v>
      </c>
      <c r="H57" s="4">
        <v>1302.3800000000001</v>
      </c>
      <c r="I57" s="4">
        <v>0</v>
      </c>
      <c r="J57" s="4">
        <v>0</v>
      </c>
      <c r="K57" s="4">
        <v>0</v>
      </c>
      <c r="L57" s="4">
        <v>0</v>
      </c>
      <c r="M57" s="4">
        <v>1302.3800000000001</v>
      </c>
      <c r="N57" s="4">
        <v>0</v>
      </c>
      <c r="O57" s="4">
        <v>0</v>
      </c>
      <c r="P57" s="4">
        <v>0</v>
      </c>
      <c r="Q57" s="4">
        <v>0</v>
      </c>
      <c r="R57" s="4">
        <v>0</v>
      </c>
      <c r="S57" s="4">
        <v>0</v>
      </c>
    </row>
    <row r="58" spans="1:19" ht="19.5" x14ac:dyDescent="0.2">
      <c r="A58" s="3" t="s">
        <v>16</v>
      </c>
      <c r="B58" s="3" t="s">
        <v>17</v>
      </c>
      <c r="C58" s="3" t="s">
        <v>134</v>
      </c>
      <c r="D58" s="3" t="s">
        <v>135</v>
      </c>
      <c r="E58" s="4">
        <f t="shared" si="0"/>
        <v>0</v>
      </c>
      <c r="F58" s="4">
        <f>IFERROR(VLOOKUP(C58,'Dobavljači 15.12.'!$C$2:$E$221,3,FALSE),"0")</f>
        <v>1250</v>
      </c>
      <c r="G58" s="4">
        <v>1250</v>
      </c>
      <c r="H58" s="4">
        <v>1250</v>
      </c>
      <c r="I58" s="4">
        <v>0</v>
      </c>
      <c r="J58" s="4">
        <v>0</v>
      </c>
      <c r="K58" s="4">
        <v>0</v>
      </c>
      <c r="L58" s="4">
        <v>0</v>
      </c>
      <c r="M58" s="4">
        <v>0</v>
      </c>
      <c r="N58" s="4">
        <v>0</v>
      </c>
      <c r="O58" s="4">
        <v>0</v>
      </c>
      <c r="P58" s="4">
        <v>0</v>
      </c>
      <c r="Q58" s="4">
        <v>0</v>
      </c>
      <c r="R58" s="4">
        <v>0</v>
      </c>
      <c r="S58" s="4">
        <v>1250</v>
      </c>
    </row>
    <row r="59" spans="1:19" ht="19.5" x14ac:dyDescent="0.2">
      <c r="A59" s="3" t="s">
        <v>16</v>
      </c>
      <c r="B59" s="3" t="s">
        <v>17</v>
      </c>
      <c r="C59" s="3" t="s">
        <v>148</v>
      </c>
      <c r="D59" s="3" t="s">
        <v>149</v>
      </c>
      <c r="E59" s="4">
        <f t="shared" si="0"/>
        <v>1120</v>
      </c>
      <c r="F59" s="4" t="str">
        <f>IFERROR(VLOOKUP(C59,'Dobavljači 15.12.'!$C$2:$E$221,3,FALSE),"0")</f>
        <v>0</v>
      </c>
      <c r="G59" s="4">
        <v>1120</v>
      </c>
      <c r="H59" s="4">
        <v>1120</v>
      </c>
      <c r="I59" s="4">
        <v>0</v>
      </c>
      <c r="J59" s="4">
        <v>0</v>
      </c>
      <c r="K59" s="4">
        <v>0</v>
      </c>
      <c r="L59" s="4">
        <v>0</v>
      </c>
      <c r="M59" s="4">
        <v>0</v>
      </c>
      <c r="N59" s="4">
        <v>0</v>
      </c>
      <c r="O59" s="4">
        <v>0</v>
      </c>
      <c r="P59" s="4">
        <v>0</v>
      </c>
      <c r="Q59" s="4">
        <v>0</v>
      </c>
      <c r="R59" s="4">
        <v>0</v>
      </c>
      <c r="S59" s="4">
        <v>1120</v>
      </c>
    </row>
    <row r="60" spans="1:19" ht="19.5" x14ac:dyDescent="0.2">
      <c r="A60" s="3" t="s">
        <v>16</v>
      </c>
      <c r="B60" s="3" t="s">
        <v>17</v>
      </c>
      <c r="C60" s="3" t="s">
        <v>142</v>
      </c>
      <c r="D60" s="3" t="s">
        <v>143</v>
      </c>
      <c r="E60" s="4">
        <f t="shared" si="0"/>
        <v>-11295.11</v>
      </c>
      <c r="F60" s="4">
        <f>IFERROR(VLOOKUP(C60,'Dobavljači 15.12.'!$C$2:$E$221,3,FALSE),"0")</f>
        <v>12311.11</v>
      </c>
      <c r="G60" s="4">
        <v>1016</v>
      </c>
      <c r="H60" s="4">
        <v>1016</v>
      </c>
      <c r="I60" s="4">
        <v>0</v>
      </c>
      <c r="J60" s="4">
        <v>0</v>
      </c>
      <c r="K60" s="4">
        <v>0</v>
      </c>
      <c r="L60" s="4">
        <v>0</v>
      </c>
      <c r="M60" s="4">
        <v>0</v>
      </c>
      <c r="N60" s="4">
        <v>0</v>
      </c>
      <c r="O60" s="4">
        <v>450</v>
      </c>
      <c r="P60" s="4">
        <v>566</v>
      </c>
      <c r="Q60" s="4">
        <v>0</v>
      </c>
      <c r="R60" s="4">
        <v>0</v>
      </c>
      <c r="S60" s="4">
        <v>0</v>
      </c>
    </row>
    <row r="61" spans="1:19" ht="19.5" x14ac:dyDescent="0.2">
      <c r="A61" s="3" t="s">
        <v>16</v>
      </c>
      <c r="B61" s="3" t="s">
        <v>17</v>
      </c>
      <c r="C61" s="3" t="s">
        <v>212</v>
      </c>
      <c r="D61" s="3" t="s">
        <v>213</v>
      </c>
      <c r="E61" s="4">
        <f t="shared" si="0"/>
        <v>899.75</v>
      </c>
      <c r="F61" s="4" t="str">
        <f>IFERROR(VLOOKUP(C61,'Dobavljači 15.12.'!$C$2:$E$221,3,FALSE),"0")</f>
        <v>0</v>
      </c>
      <c r="G61" s="4">
        <v>899.75</v>
      </c>
      <c r="H61" s="4">
        <v>899.75</v>
      </c>
      <c r="I61" s="4">
        <v>0</v>
      </c>
      <c r="J61" s="4">
        <v>0</v>
      </c>
      <c r="K61" s="4">
        <v>0</v>
      </c>
      <c r="L61" s="4">
        <v>0</v>
      </c>
      <c r="M61" s="4">
        <v>0</v>
      </c>
      <c r="N61" s="4">
        <v>0</v>
      </c>
      <c r="O61" s="4">
        <v>818.5</v>
      </c>
      <c r="P61" s="4">
        <v>81.25</v>
      </c>
      <c r="Q61" s="4">
        <v>0</v>
      </c>
      <c r="R61" s="4">
        <v>0</v>
      </c>
      <c r="S61" s="4">
        <v>0</v>
      </c>
    </row>
    <row r="62" spans="1:19" ht="19.5" x14ac:dyDescent="0.2">
      <c r="A62" s="3" t="s">
        <v>16</v>
      </c>
      <c r="B62" s="3" t="s">
        <v>17</v>
      </c>
      <c r="C62" s="3" t="s">
        <v>224</v>
      </c>
      <c r="D62" s="3" t="s">
        <v>225</v>
      </c>
      <c r="E62" s="4">
        <f t="shared" si="0"/>
        <v>862.5</v>
      </c>
      <c r="F62" s="4" t="str">
        <f>IFERROR(VLOOKUP(C62,'Dobavljači 15.12.'!$C$2:$E$221,3,FALSE),"0")</f>
        <v>0</v>
      </c>
      <c r="G62" s="4">
        <v>862.5</v>
      </c>
      <c r="H62" s="4">
        <v>862.5</v>
      </c>
      <c r="I62" s="4">
        <v>0</v>
      </c>
      <c r="J62" s="4">
        <v>0</v>
      </c>
      <c r="K62" s="4">
        <v>0</v>
      </c>
      <c r="L62" s="4">
        <v>0</v>
      </c>
      <c r="M62" s="4">
        <v>0</v>
      </c>
      <c r="N62" s="4">
        <v>0</v>
      </c>
      <c r="O62" s="4">
        <v>0</v>
      </c>
      <c r="P62" s="4">
        <v>0</v>
      </c>
      <c r="Q62" s="4">
        <v>0</v>
      </c>
      <c r="R62" s="4">
        <v>0</v>
      </c>
      <c r="S62" s="4">
        <v>862.5</v>
      </c>
    </row>
    <row r="63" spans="1:19" ht="19.5" x14ac:dyDescent="0.2">
      <c r="A63" s="3" t="s">
        <v>16</v>
      </c>
      <c r="B63" s="3" t="s">
        <v>17</v>
      </c>
      <c r="C63" s="3" t="s">
        <v>172</v>
      </c>
      <c r="D63" s="3" t="s">
        <v>173</v>
      </c>
      <c r="E63" s="4">
        <f t="shared" si="0"/>
        <v>758</v>
      </c>
      <c r="F63" s="4" t="str">
        <f>IFERROR(VLOOKUP(C63,'Dobavljači 15.12.'!$C$2:$E$221,3,FALSE),"0")</f>
        <v>0</v>
      </c>
      <c r="G63" s="4">
        <v>758</v>
      </c>
      <c r="H63" s="4">
        <v>758</v>
      </c>
      <c r="I63" s="4">
        <v>0</v>
      </c>
      <c r="J63" s="4">
        <v>0</v>
      </c>
      <c r="K63" s="4">
        <v>0</v>
      </c>
      <c r="L63" s="4">
        <v>0</v>
      </c>
      <c r="M63" s="4">
        <v>0</v>
      </c>
      <c r="N63" s="4">
        <v>0</v>
      </c>
      <c r="O63" s="4">
        <v>0</v>
      </c>
      <c r="P63" s="4">
        <v>0</v>
      </c>
      <c r="Q63" s="4">
        <v>0</v>
      </c>
      <c r="R63" s="4">
        <v>758</v>
      </c>
      <c r="S63" s="4">
        <v>0</v>
      </c>
    </row>
    <row r="64" spans="1:19" ht="29.25" x14ac:dyDescent="0.2">
      <c r="A64" s="3" t="s">
        <v>16</v>
      </c>
      <c r="B64" s="3" t="s">
        <v>17</v>
      </c>
      <c r="C64" s="3" t="s">
        <v>88</v>
      </c>
      <c r="D64" s="3" t="s">
        <v>89</v>
      </c>
      <c r="E64" s="4">
        <f t="shared" si="0"/>
        <v>685</v>
      </c>
      <c r="F64" s="4" t="str">
        <f>IFERROR(VLOOKUP(C64,'Dobavljači 15.12.'!$C$2:$E$221,3,FALSE),"0")</f>
        <v>0</v>
      </c>
      <c r="G64" s="4">
        <v>685</v>
      </c>
      <c r="H64" s="4">
        <v>685</v>
      </c>
      <c r="I64" s="4">
        <v>0</v>
      </c>
      <c r="J64" s="4">
        <v>0</v>
      </c>
      <c r="K64" s="4">
        <v>0</v>
      </c>
      <c r="L64" s="4">
        <v>0</v>
      </c>
      <c r="M64" s="4">
        <v>0</v>
      </c>
      <c r="N64" s="4">
        <v>0</v>
      </c>
      <c r="O64" s="4">
        <v>-181</v>
      </c>
      <c r="P64" s="4">
        <v>866</v>
      </c>
      <c r="Q64" s="4">
        <v>0</v>
      </c>
      <c r="R64" s="4">
        <v>0</v>
      </c>
      <c r="S64" s="4">
        <v>0</v>
      </c>
    </row>
    <row r="65" spans="1:19" ht="19.5" x14ac:dyDescent="0.2">
      <c r="A65" s="3" t="s">
        <v>16</v>
      </c>
      <c r="B65" s="3" t="s">
        <v>17</v>
      </c>
      <c r="C65" s="3" t="s">
        <v>68</v>
      </c>
      <c r="D65" s="3" t="s">
        <v>69</v>
      </c>
      <c r="E65" s="4">
        <f t="shared" si="0"/>
        <v>-34237.879999999997</v>
      </c>
      <c r="F65" s="4">
        <f>IFERROR(VLOOKUP(C65,'Dobavljači 15.12.'!$C$2:$E$221,3,FALSE),"0")</f>
        <v>34878</v>
      </c>
      <c r="G65" s="4">
        <v>640.12</v>
      </c>
      <c r="H65" s="4">
        <v>640.12</v>
      </c>
      <c r="I65" s="4">
        <v>0</v>
      </c>
      <c r="J65" s="4">
        <v>0</v>
      </c>
      <c r="K65" s="4">
        <v>0</v>
      </c>
      <c r="L65" s="4">
        <v>0</v>
      </c>
      <c r="M65" s="4">
        <v>0</v>
      </c>
      <c r="N65" s="4">
        <v>0</v>
      </c>
      <c r="O65" s="4">
        <v>0</v>
      </c>
      <c r="P65" s="4">
        <v>0</v>
      </c>
      <c r="Q65" s="4">
        <v>640.12</v>
      </c>
      <c r="R65" s="4">
        <v>0</v>
      </c>
      <c r="S65" s="4">
        <v>0</v>
      </c>
    </row>
    <row r="66" spans="1:19" ht="19.5" x14ac:dyDescent="0.2">
      <c r="A66" s="3" t="s">
        <v>16</v>
      </c>
      <c r="B66" s="3" t="s">
        <v>17</v>
      </c>
      <c r="C66" s="3" t="s">
        <v>238</v>
      </c>
      <c r="D66" s="3" t="s">
        <v>239</v>
      </c>
      <c r="E66" s="4">
        <f t="shared" si="0"/>
        <v>576.82000000000005</v>
      </c>
      <c r="F66" s="4" t="str">
        <f>IFERROR(VLOOKUP(C66,'Dobavljači 15.12.'!$C$2:$E$221,3,FALSE),"0")</f>
        <v>0</v>
      </c>
      <c r="G66" s="4">
        <v>576.82000000000005</v>
      </c>
      <c r="H66" s="4">
        <v>-5.12</v>
      </c>
      <c r="I66" s="4">
        <v>581.94000000000005</v>
      </c>
      <c r="J66" s="4">
        <v>0</v>
      </c>
      <c r="K66" s="4">
        <v>0</v>
      </c>
      <c r="L66" s="4">
        <v>0</v>
      </c>
      <c r="M66" s="4">
        <v>0</v>
      </c>
      <c r="N66" s="4">
        <v>0</v>
      </c>
      <c r="O66" s="4">
        <v>0</v>
      </c>
      <c r="P66" s="4">
        <v>-5.12</v>
      </c>
      <c r="Q66" s="4">
        <v>0</v>
      </c>
      <c r="R66" s="4">
        <v>0</v>
      </c>
      <c r="S66" s="4">
        <v>0</v>
      </c>
    </row>
    <row r="67" spans="1:19" ht="19.5" x14ac:dyDescent="0.2">
      <c r="A67" s="3" t="s">
        <v>16</v>
      </c>
      <c r="B67" s="3" t="s">
        <v>17</v>
      </c>
      <c r="C67" s="3" t="s">
        <v>240</v>
      </c>
      <c r="D67" s="3" t="s">
        <v>241</v>
      </c>
      <c r="E67" s="4">
        <f t="shared" ref="E67:E115" si="1">G67-F67</f>
        <v>573.4</v>
      </c>
      <c r="F67" s="4" t="str">
        <f>IFERROR(VLOOKUP(C67,'Dobavljači 15.12.'!$C$2:$E$221,3,FALSE),"0")</f>
        <v>0</v>
      </c>
      <c r="G67" s="4">
        <v>573.4</v>
      </c>
      <c r="H67" s="4">
        <v>573.4</v>
      </c>
      <c r="I67" s="4">
        <v>0</v>
      </c>
      <c r="J67" s="4">
        <v>0</v>
      </c>
      <c r="K67" s="4">
        <v>0</v>
      </c>
      <c r="L67" s="4">
        <v>0</v>
      </c>
      <c r="M67" s="4">
        <v>0</v>
      </c>
      <c r="N67" s="4">
        <v>0</v>
      </c>
      <c r="O67" s="4">
        <v>0</v>
      </c>
      <c r="P67" s="4">
        <v>0</v>
      </c>
      <c r="Q67" s="4">
        <v>0</v>
      </c>
      <c r="R67" s="4">
        <v>573.4</v>
      </c>
      <c r="S67" s="4">
        <v>0</v>
      </c>
    </row>
    <row r="68" spans="1:19" ht="19.5" x14ac:dyDescent="0.2">
      <c r="A68" s="3" t="s">
        <v>16</v>
      </c>
      <c r="B68" s="3" t="s">
        <v>17</v>
      </c>
      <c r="C68" s="3" t="s">
        <v>194</v>
      </c>
      <c r="D68" s="3" t="s">
        <v>195</v>
      </c>
      <c r="E68" s="4">
        <f t="shared" si="1"/>
        <v>-1843.2600000000002</v>
      </c>
      <c r="F68" s="4">
        <f>IFERROR(VLOOKUP(C68,'Dobavljači 15.12.'!$C$2:$E$221,3,FALSE),"0")</f>
        <v>2354.2600000000002</v>
      </c>
      <c r="G68" s="4">
        <v>511</v>
      </c>
      <c r="H68" s="4">
        <v>511</v>
      </c>
      <c r="I68" s="4">
        <v>0</v>
      </c>
      <c r="J68" s="4">
        <v>0</v>
      </c>
      <c r="K68" s="4">
        <v>0</v>
      </c>
      <c r="L68" s="4">
        <v>0</v>
      </c>
      <c r="M68" s="4">
        <v>0</v>
      </c>
      <c r="N68" s="4">
        <v>0</v>
      </c>
      <c r="O68" s="4">
        <v>388</v>
      </c>
      <c r="P68" s="4">
        <v>123</v>
      </c>
      <c r="Q68" s="4">
        <v>0</v>
      </c>
      <c r="R68" s="4">
        <v>0</v>
      </c>
      <c r="S68" s="4">
        <v>0</v>
      </c>
    </row>
    <row r="69" spans="1:19" ht="19.5" x14ac:dyDescent="0.2">
      <c r="A69" s="3" t="s">
        <v>16</v>
      </c>
      <c r="B69" s="3" t="s">
        <v>17</v>
      </c>
      <c r="C69" s="3" t="s">
        <v>50</v>
      </c>
      <c r="D69" s="3" t="s">
        <v>51</v>
      </c>
      <c r="E69" s="4">
        <f t="shared" si="1"/>
        <v>500</v>
      </c>
      <c r="F69" s="4" t="str">
        <f>IFERROR(VLOOKUP(C69,'Dobavljači 15.12.'!$C$2:$E$221,3,FALSE),"0")</f>
        <v>0</v>
      </c>
      <c r="G69" s="4">
        <v>500</v>
      </c>
      <c r="H69" s="4">
        <v>500</v>
      </c>
      <c r="I69" s="4">
        <v>0</v>
      </c>
      <c r="J69" s="4">
        <v>0</v>
      </c>
      <c r="K69" s="4">
        <v>0</v>
      </c>
      <c r="L69" s="4">
        <v>0</v>
      </c>
      <c r="M69" s="4">
        <v>0</v>
      </c>
      <c r="N69" s="4">
        <v>0</v>
      </c>
      <c r="O69" s="4">
        <v>0</v>
      </c>
      <c r="P69" s="4">
        <v>0</v>
      </c>
      <c r="Q69" s="4">
        <v>0</v>
      </c>
      <c r="R69" s="4">
        <v>0</v>
      </c>
      <c r="S69" s="4">
        <v>500</v>
      </c>
    </row>
    <row r="70" spans="1:19" ht="29.25" x14ac:dyDescent="0.2">
      <c r="A70" s="3" t="s">
        <v>16</v>
      </c>
      <c r="B70" s="3" t="s">
        <v>17</v>
      </c>
      <c r="C70" s="3" t="s">
        <v>58</v>
      </c>
      <c r="D70" s="3" t="s">
        <v>59</v>
      </c>
      <c r="E70" s="4">
        <f t="shared" si="1"/>
        <v>500</v>
      </c>
      <c r="F70" s="4" t="str">
        <f>IFERROR(VLOOKUP(C70,'Dobavljači 15.12.'!$C$2:$E$221,3,FALSE),"0")</f>
        <v>0</v>
      </c>
      <c r="G70" s="4">
        <v>500</v>
      </c>
      <c r="H70" s="4">
        <v>500</v>
      </c>
      <c r="I70" s="4">
        <v>0</v>
      </c>
      <c r="J70" s="4">
        <v>0</v>
      </c>
      <c r="K70" s="4">
        <v>0</v>
      </c>
      <c r="L70" s="4">
        <v>0</v>
      </c>
      <c r="M70" s="4">
        <v>0</v>
      </c>
      <c r="N70" s="4">
        <v>0</v>
      </c>
      <c r="O70" s="4">
        <v>0</v>
      </c>
      <c r="P70" s="4">
        <v>0</v>
      </c>
      <c r="Q70" s="4">
        <v>0</v>
      </c>
      <c r="R70" s="4">
        <v>0</v>
      </c>
      <c r="S70" s="4">
        <v>500</v>
      </c>
    </row>
    <row r="71" spans="1:19" ht="19.5" x14ac:dyDescent="0.2">
      <c r="A71" s="3" t="s">
        <v>16</v>
      </c>
      <c r="B71" s="3" t="s">
        <v>17</v>
      </c>
      <c r="C71" s="3" t="s">
        <v>140</v>
      </c>
      <c r="D71" s="3" t="s">
        <v>141</v>
      </c>
      <c r="E71" s="4">
        <f t="shared" si="1"/>
        <v>500</v>
      </c>
      <c r="F71" s="4" t="str">
        <f>IFERROR(VLOOKUP(C71,'Dobavljači 15.12.'!$C$2:$E$221,3,FALSE),"0")</f>
        <v>0</v>
      </c>
      <c r="G71" s="4">
        <v>500</v>
      </c>
      <c r="H71" s="4">
        <v>500</v>
      </c>
      <c r="I71" s="4">
        <v>0</v>
      </c>
      <c r="J71" s="4">
        <v>0</v>
      </c>
      <c r="K71" s="4">
        <v>0</v>
      </c>
      <c r="L71" s="4">
        <v>0</v>
      </c>
      <c r="M71" s="4">
        <v>0</v>
      </c>
      <c r="N71" s="4">
        <v>0</v>
      </c>
      <c r="O71" s="4">
        <v>0</v>
      </c>
      <c r="P71" s="4">
        <v>0</v>
      </c>
      <c r="Q71" s="4">
        <v>0</v>
      </c>
      <c r="R71" s="4">
        <v>0</v>
      </c>
      <c r="S71" s="4">
        <v>500</v>
      </c>
    </row>
    <row r="72" spans="1:19" ht="19.5" x14ac:dyDescent="0.2">
      <c r="A72" s="3" t="s">
        <v>16</v>
      </c>
      <c r="B72" s="3" t="s">
        <v>17</v>
      </c>
      <c r="C72" s="3" t="s">
        <v>128</v>
      </c>
      <c r="D72" s="3" t="s">
        <v>129</v>
      </c>
      <c r="E72" s="4">
        <f t="shared" si="1"/>
        <v>495</v>
      </c>
      <c r="F72" s="4" t="str">
        <f>IFERROR(VLOOKUP(C72,'Dobavljači 15.12.'!$C$2:$E$221,3,FALSE),"0")</f>
        <v>0</v>
      </c>
      <c r="G72" s="4">
        <v>495</v>
      </c>
      <c r="H72" s="4">
        <v>495</v>
      </c>
      <c r="I72" s="4">
        <v>0</v>
      </c>
      <c r="J72" s="4">
        <v>0</v>
      </c>
      <c r="K72" s="4">
        <v>0</v>
      </c>
      <c r="L72" s="4">
        <v>0</v>
      </c>
      <c r="M72" s="4">
        <v>0</v>
      </c>
      <c r="N72" s="4">
        <v>0</v>
      </c>
      <c r="O72" s="4">
        <v>0</v>
      </c>
      <c r="P72" s="4">
        <v>0</v>
      </c>
      <c r="Q72" s="4">
        <v>495</v>
      </c>
      <c r="R72" s="4">
        <v>0</v>
      </c>
      <c r="S72" s="4">
        <v>0</v>
      </c>
    </row>
    <row r="73" spans="1:19" ht="19.5" x14ac:dyDescent="0.2">
      <c r="A73" s="3" t="s">
        <v>16</v>
      </c>
      <c r="B73" s="3" t="s">
        <v>17</v>
      </c>
      <c r="C73" s="3" t="s">
        <v>118</v>
      </c>
      <c r="D73" s="3" t="s">
        <v>119</v>
      </c>
      <c r="E73" s="4">
        <f t="shared" si="1"/>
        <v>433.62</v>
      </c>
      <c r="F73" s="4" t="str">
        <f>IFERROR(VLOOKUP(C73,'Dobavljači 15.12.'!$C$2:$E$221,3,FALSE),"0")</f>
        <v>0</v>
      </c>
      <c r="G73" s="4">
        <v>433.62</v>
      </c>
      <c r="H73" s="4">
        <v>433.62</v>
      </c>
      <c r="I73" s="4">
        <v>0</v>
      </c>
      <c r="J73" s="4">
        <v>0</v>
      </c>
      <c r="K73" s="4">
        <v>0</v>
      </c>
      <c r="L73" s="4">
        <v>0</v>
      </c>
      <c r="M73" s="4">
        <v>0</v>
      </c>
      <c r="N73" s="4">
        <v>0</v>
      </c>
      <c r="O73" s="4">
        <v>0</v>
      </c>
      <c r="P73" s="4">
        <v>0</v>
      </c>
      <c r="Q73" s="4">
        <v>0</v>
      </c>
      <c r="R73" s="4">
        <v>0</v>
      </c>
      <c r="S73" s="4">
        <v>433.62</v>
      </c>
    </row>
    <row r="74" spans="1:19" ht="19.5" x14ac:dyDescent="0.2">
      <c r="A74" s="3" t="s">
        <v>16</v>
      </c>
      <c r="B74" s="3" t="s">
        <v>17</v>
      </c>
      <c r="C74" s="3" t="s">
        <v>56</v>
      </c>
      <c r="D74" s="3" t="s">
        <v>57</v>
      </c>
      <c r="E74" s="4">
        <f t="shared" si="1"/>
        <v>-2859.81</v>
      </c>
      <c r="F74" s="4">
        <f>IFERROR(VLOOKUP(C74,'Dobavljači 15.12.'!$C$2:$E$221,3,FALSE),"0")</f>
        <v>3282.81</v>
      </c>
      <c r="G74" s="4">
        <v>423</v>
      </c>
      <c r="H74" s="4">
        <v>423</v>
      </c>
      <c r="I74" s="4">
        <v>0</v>
      </c>
      <c r="J74" s="4">
        <v>0</v>
      </c>
      <c r="K74" s="4">
        <v>0</v>
      </c>
      <c r="L74" s="4">
        <v>0</v>
      </c>
      <c r="M74" s="4">
        <v>0</v>
      </c>
      <c r="N74" s="4">
        <v>0</v>
      </c>
      <c r="O74" s="4">
        <v>0</v>
      </c>
      <c r="P74" s="4">
        <v>0</v>
      </c>
      <c r="Q74" s="4">
        <v>0</v>
      </c>
      <c r="R74" s="4">
        <v>423</v>
      </c>
      <c r="S74" s="4">
        <v>0</v>
      </c>
    </row>
    <row r="75" spans="1:19" ht="19.5" x14ac:dyDescent="0.2">
      <c r="A75" s="3" t="s">
        <v>16</v>
      </c>
      <c r="B75" s="3" t="s">
        <v>17</v>
      </c>
      <c r="C75" s="3" t="s">
        <v>166</v>
      </c>
      <c r="D75" s="3" t="s">
        <v>167</v>
      </c>
      <c r="E75" s="4">
        <f t="shared" si="1"/>
        <v>413.7</v>
      </c>
      <c r="F75" s="4" t="str">
        <f>IFERROR(VLOOKUP(C75,'Dobavljači 15.12.'!$C$2:$E$221,3,FALSE),"0")</f>
        <v>0</v>
      </c>
      <c r="G75" s="4">
        <v>413.7</v>
      </c>
      <c r="H75" s="4">
        <v>413.7</v>
      </c>
      <c r="I75" s="4">
        <v>0</v>
      </c>
      <c r="J75" s="4">
        <v>413.7</v>
      </c>
      <c r="K75" s="4">
        <v>0</v>
      </c>
      <c r="L75" s="4">
        <v>0</v>
      </c>
      <c r="M75" s="4">
        <v>0</v>
      </c>
      <c r="N75" s="4">
        <v>0</v>
      </c>
      <c r="O75" s="4">
        <v>0</v>
      </c>
      <c r="P75" s="4">
        <v>0</v>
      </c>
      <c r="Q75" s="4">
        <v>0</v>
      </c>
      <c r="R75" s="4">
        <v>0</v>
      </c>
      <c r="S75" s="4">
        <v>0</v>
      </c>
    </row>
    <row r="76" spans="1:19" ht="29.25" x14ac:dyDescent="0.2">
      <c r="A76" s="3" t="s">
        <v>16</v>
      </c>
      <c r="B76" s="3" t="s">
        <v>17</v>
      </c>
      <c r="C76" s="3" t="s">
        <v>26</v>
      </c>
      <c r="D76" s="3" t="s">
        <v>27</v>
      </c>
      <c r="E76" s="4">
        <f t="shared" si="1"/>
        <v>395</v>
      </c>
      <c r="F76" s="4" t="str">
        <f>IFERROR(VLOOKUP(C76,'Dobavljači 15.12.'!$C$2:$E$221,3,FALSE),"0")</f>
        <v>0</v>
      </c>
      <c r="G76" s="4">
        <v>395</v>
      </c>
      <c r="H76" s="4">
        <v>395</v>
      </c>
      <c r="I76" s="4">
        <v>0</v>
      </c>
      <c r="J76" s="4">
        <v>0</v>
      </c>
      <c r="K76" s="4">
        <v>0</v>
      </c>
      <c r="L76" s="4">
        <v>0</v>
      </c>
      <c r="M76" s="4">
        <v>0</v>
      </c>
      <c r="N76" s="4">
        <v>0</v>
      </c>
      <c r="O76" s="4">
        <v>0</v>
      </c>
      <c r="P76" s="4">
        <v>395</v>
      </c>
      <c r="Q76" s="4">
        <v>0</v>
      </c>
      <c r="R76" s="4">
        <v>0</v>
      </c>
      <c r="S76" s="4">
        <v>0</v>
      </c>
    </row>
    <row r="77" spans="1:19" ht="19.5" x14ac:dyDescent="0.2">
      <c r="A77" s="3" t="s">
        <v>16</v>
      </c>
      <c r="B77" s="3" t="s">
        <v>17</v>
      </c>
      <c r="C77" s="3" t="s">
        <v>136</v>
      </c>
      <c r="D77" s="3" t="s">
        <v>137</v>
      </c>
      <c r="E77" s="4">
        <f t="shared" si="1"/>
        <v>358.4</v>
      </c>
      <c r="F77" s="4" t="str">
        <f>IFERROR(VLOOKUP(C77,'Dobavljači 15.12.'!$C$2:$E$221,3,FALSE),"0")</f>
        <v>0</v>
      </c>
      <c r="G77" s="4">
        <v>358.4</v>
      </c>
      <c r="H77" s="4">
        <v>358.4</v>
      </c>
      <c r="I77" s="4">
        <v>0</v>
      </c>
      <c r="J77" s="4">
        <v>0</v>
      </c>
      <c r="K77" s="4">
        <v>0</v>
      </c>
      <c r="L77" s="4">
        <v>0</v>
      </c>
      <c r="M77" s="4">
        <v>0</v>
      </c>
      <c r="N77" s="4">
        <v>0</v>
      </c>
      <c r="O77" s="4">
        <v>0</v>
      </c>
      <c r="P77" s="4">
        <v>0</v>
      </c>
      <c r="Q77" s="4">
        <v>0</v>
      </c>
      <c r="R77" s="4">
        <v>0</v>
      </c>
      <c r="S77" s="4">
        <v>358.4</v>
      </c>
    </row>
    <row r="78" spans="1:19" ht="19.5" x14ac:dyDescent="0.2">
      <c r="A78" s="3" t="s">
        <v>16</v>
      </c>
      <c r="B78" s="3" t="s">
        <v>17</v>
      </c>
      <c r="C78" s="3" t="s">
        <v>76</v>
      </c>
      <c r="D78" s="3" t="s">
        <v>77</v>
      </c>
      <c r="E78" s="4">
        <f t="shared" si="1"/>
        <v>302.31</v>
      </c>
      <c r="F78" s="4">
        <f>IFERROR(VLOOKUP(C78,'Dobavljači 15.12.'!$C$2:$E$221,3,FALSE),"0")</f>
        <v>-0.31</v>
      </c>
      <c r="G78" s="4">
        <v>302</v>
      </c>
      <c r="H78" s="4">
        <v>302</v>
      </c>
      <c r="I78" s="4">
        <v>0</v>
      </c>
      <c r="J78" s="4">
        <v>0</v>
      </c>
      <c r="K78" s="4">
        <v>0</v>
      </c>
      <c r="L78" s="4">
        <v>0</v>
      </c>
      <c r="M78" s="4">
        <v>0</v>
      </c>
      <c r="N78" s="4">
        <v>0</v>
      </c>
      <c r="O78" s="4">
        <v>0</v>
      </c>
      <c r="P78" s="4">
        <v>0</v>
      </c>
      <c r="Q78" s="4">
        <v>126</v>
      </c>
      <c r="R78" s="4">
        <v>176</v>
      </c>
      <c r="S78" s="4">
        <v>0</v>
      </c>
    </row>
    <row r="79" spans="1:19" ht="19.5" x14ac:dyDescent="0.2">
      <c r="A79" s="3" t="s">
        <v>16</v>
      </c>
      <c r="B79" s="3" t="s">
        <v>17</v>
      </c>
      <c r="C79" s="3" t="s">
        <v>150</v>
      </c>
      <c r="D79" s="3" t="s">
        <v>151</v>
      </c>
      <c r="E79" s="4">
        <f t="shared" si="1"/>
        <v>300</v>
      </c>
      <c r="F79" s="4" t="str">
        <f>IFERROR(VLOOKUP(C79,'Dobavljači 15.12.'!$C$2:$E$221,3,FALSE),"0")</f>
        <v>0</v>
      </c>
      <c r="G79" s="4">
        <v>300</v>
      </c>
      <c r="H79" s="4">
        <v>300</v>
      </c>
      <c r="I79" s="4">
        <v>0</v>
      </c>
      <c r="J79" s="4">
        <v>0</v>
      </c>
      <c r="K79" s="4">
        <v>0</v>
      </c>
      <c r="L79" s="4">
        <v>0</v>
      </c>
      <c r="M79" s="4">
        <v>0</v>
      </c>
      <c r="N79" s="4">
        <v>0</v>
      </c>
      <c r="O79" s="4">
        <v>0</v>
      </c>
      <c r="P79" s="4">
        <v>0</v>
      </c>
      <c r="Q79" s="4">
        <v>0</v>
      </c>
      <c r="R79" s="4">
        <v>0</v>
      </c>
      <c r="S79" s="4">
        <v>300</v>
      </c>
    </row>
    <row r="80" spans="1:19" ht="19.5" x14ac:dyDescent="0.2">
      <c r="A80" s="3" t="s">
        <v>16</v>
      </c>
      <c r="B80" s="3" t="s">
        <v>17</v>
      </c>
      <c r="C80" s="3" t="s">
        <v>72</v>
      </c>
      <c r="D80" s="3" t="s">
        <v>73</v>
      </c>
      <c r="E80" s="4">
        <f t="shared" si="1"/>
        <v>276</v>
      </c>
      <c r="F80" s="4" t="str">
        <f>IFERROR(VLOOKUP(C80,'Dobavljači 15.12.'!$C$2:$E$221,3,FALSE),"0")</f>
        <v>0</v>
      </c>
      <c r="G80" s="4">
        <v>276</v>
      </c>
      <c r="H80" s="4">
        <v>276</v>
      </c>
      <c r="I80" s="4">
        <v>0</v>
      </c>
      <c r="J80" s="4">
        <v>0</v>
      </c>
      <c r="K80" s="4">
        <v>0</v>
      </c>
      <c r="L80" s="4">
        <v>0</v>
      </c>
      <c r="M80" s="4">
        <v>0</v>
      </c>
      <c r="N80" s="4">
        <v>0</v>
      </c>
      <c r="O80" s="4">
        <v>0</v>
      </c>
      <c r="P80" s="4">
        <v>0</v>
      </c>
      <c r="Q80" s="4">
        <v>0</v>
      </c>
      <c r="R80" s="4">
        <v>0</v>
      </c>
      <c r="S80" s="4">
        <v>276</v>
      </c>
    </row>
    <row r="81" spans="1:19" ht="19.5" x14ac:dyDescent="0.2">
      <c r="A81" s="3" t="s">
        <v>16</v>
      </c>
      <c r="B81" s="3" t="s">
        <v>17</v>
      </c>
      <c r="C81" s="3" t="s">
        <v>122</v>
      </c>
      <c r="D81" s="3" t="s">
        <v>123</v>
      </c>
      <c r="E81" s="4">
        <f t="shared" si="1"/>
        <v>250</v>
      </c>
      <c r="F81" s="4" t="str">
        <f>IFERROR(VLOOKUP(C81,'Dobavljači 15.12.'!$C$2:$E$221,3,FALSE),"0")</f>
        <v>0</v>
      </c>
      <c r="G81" s="4">
        <v>250</v>
      </c>
      <c r="H81" s="4">
        <v>250</v>
      </c>
      <c r="I81" s="4">
        <v>0</v>
      </c>
      <c r="J81" s="4">
        <v>0</v>
      </c>
      <c r="K81" s="4">
        <v>0</v>
      </c>
      <c r="L81" s="4">
        <v>0</v>
      </c>
      <c r="M81" s="4">
        <v>0</v>
      </c>
      <c r="N81" s="4">
        <v>-928.1</v>
      </c>
      <c r="O81" s="4">
        <v>0</v>
      </c>
      <c r="P81" s="4">
        <v>1178.0999999999999</v>
      </c>
      <c r="Q81" s="4">
        <v>0</v>
      </c>
      <c r="R81" s="4">
        <v>0</v>
      </c>
      <c r="S81" s="4">
        <v>0</v>
      </c>
    </row>
    <row r="82" spans="1:19" ht="19.5" x14ac:dyDescent="0.2">
      <c r="A82" s="3" t="s">
        <v>16</v>
      </c>
      <c r="B82" s="3" t="s">
        <v>17</v>
      </c>
      <c r="C82" s="3" t="s">
        <v>20</v>
      </c>
      <c r="D82" s="3" t="s">
        <v>21</v>
      </c>
      <c r="E82" s="4">
        <f t="shared" si="1"/>
        <v>116</v>
      </c>
      <c r="F82" s="4" t="str">
        <f>IFERROR(VLOOKUP(C82,'Dobavljači 15.12.'!$C$2:$E$221,3,FALSE),"0")</f>
        <v>0</v>
      </c>
      <c r="G82" s="4">
        <v>116</v>
      </c>
      <c r="H82" s="4">
        <v>116</v>
      </c>
      <c r="I82" s="4">
        <v>0</v>
      </c>
      <c r="J82" s="4">
        <v>0</v>
      </c>
      <c r="K82" s="4">
        <v>0</v>
      </c>
      <c r="L82" s="4">
        <v>0</v>
      </c>
      <c r="M82" s="4">
        <v>0</v>
      </c>
      <c r="N82" s="4">
        <v>0</v>
      </c>
      <c r="O82" s="4">
        <v>0</v>
      </c>
      <c r="P82" s="4">
        <v>116</v>
      </c>
      <c r="Q82" s="4">
        <v>0</v>
      </c>
      <c r="R82" s="4">
        <v>0</v>
      </c>
      <c r="S82" s="4">
        <v>0</v>
      </c>
    </row>
    <row r="83" spans="1:19" ht="19.5" x14ac:dyDescent="0.2">
      <c r="A83" s="3" t="s">
        <v>38</v>
      </c>
      <c r="B83" s="3" t="s">
        <v>39</v>
      </c>
      <c r="C83" s="3" t="s">
        <v>64</v>
      </c>
      <c r="D83" s="3" t="s">
        <v>65</v>
      </c>
      <c r="E83" s="4">
        <f t="shared" si="1"/>
        <v>57.9</v>
      </c>
      <c r="F83" s="4" t="str">
        <f>IFERROR(VLOOKUP(C83,'Dobavljači 15.12.'!$C$2:$E$221,3,FALSE),"0")</f>
        <v>0</v>
      </c>
      <c r="G83" s="4">
        <v>57.9</v>
      </c>
      <c r="H83" s="4">
        <v>57.9</v>
      </c>
      <c r="I83" s="4">
        <v>0</v>
      </c>
      <c r="J83" s="4">
        <v>0</v>
      </c>
      <c r="K83" s="4">
        <v>0</v>
      </c>
      <c r="L83" s="4">
        <v>0</v>
      </c>
      <c r="M83" s="4">
        <v>0</v>
      </c>
      <c r="N83" s="4">
        <v>0</v>
      </c>
      <c r="O83" s="4">
        <v>0</v>
      </c>
      <c r="P83" s="4">
        <v>57.9</v>
      </c>
      <c r="Q83" s="4">
        <v>0</v>
      </c>
      <c r="R83" s="4">
        <v>-32.4</v>
      </c>
      <c r="S83" s="4">
        <v>32.4</v>
      </c>
    </row>
    <row r="84" spans="1:19" ht="19.5" x14ac:dyDescent="0.2">
      <c r="A84" s="3" t="s">
        <v>16</v>
      </c>
      <c r="B84" s="3" t="s">
        <v>17</v>
      </c>
      <c r="C84" s="3" t="s">
        <v>104</v>
      </c>
      <c r="D84" s="3" t="s">
        <v>105</v>
      </c>
      <c r="E84" s="4">
        <f t="shared" si="1"/>
        <v>19.5</v>
      </c>
      <c r="F84" s="4" t="str">
        <f>IFERROR(VLOOKUP(C84,'Dobavljači 15.12.'!$C$2:$E$221,3,FALSE),"0")</f>
        <v>0</v>
      </c>
      <c r="G84" s="4">
        <v>19.5</v>
      </c>
      <c r="H84" s="4">
        <v>19.5</v>
      </c>
      <c r="I84" s="4">
        <v>0</v>
      </c>
      <c r="J84" s="4">
        <v>0</v>
      </c>
      <c r="K84" s="4">
        <v>0</v>
      </c>
      <c r="L84" s="4">
        <v>0</v>
      </c>
      <c r="M84" s="4">
        <v>0</v>
      </c>
      <c r="N84" s="4">
        <v>0</v>
      </c>
      <c r="O84" s="4">
        <v>0</v>
      </c>
      <c r="P84" s="4">
        <v>19.5</v>
      </c>
      <c r="Q84" s="4">
        <v>0</v>
      </c>
      <c r="R84" s="4">
        <v>0</v>
      </c>
      <c r="S84" s="4">
        <v>0</v>
      </c>
    </row>
    <row r="85" spans="1:19" ht="19.5" x14ac:dyDescent="0.2">
      <c r="A85" s="3" t="s">
        <v>16</v>
      </c>
      <c r="B85" s="3" t="s">
        <v>17</v>
      </c>
      <c r="C85" s="3" t="s">
        <v>222</v>
      </c>
      <c r="D85" s="3" t="s">
        <v>223</v>
      </c>
      <c r="E85" s="4">
        <f t="shared" si="1"/>
        <v>19.190000000000001</v>
      </c>
      <c r="F85" s="4" t="str">
        <f>IFERROR(VLOOKUP(C85,'Dobavljači 15.12.'!$C$2:$E$221,3,FALSE),"0")</f>
        <v>0</v>
      </c>
      <c r="G85" s="4">
        <v>19.190000000000001</v>
      </c>
      <c r="H85" s="4">
        <v>19.190000000000001</v>
      </c>
      <c r="I85" s="4">
        <v>0</v>
      </c>
      <c r="J85" s="4">
        <v>0</v>
      </c>
      <c r="K85" s="4">
        <v>0</v>
      </c>
      <c r="L85" s="4">
        <v>0</v>
      </c>
      <c r="M85" s="4">
        <v>0</v>
      </c>
      <c r="N85" s="4">
        <v>0</v>
      </c>
      <c r="O85" s="4">
        <v>-350</v>
      </c>
      <c r="P85" s="4">
        <v>369.19</v>
      </c>
      <c r="Q85" s="4">
        <v>0</v>
      </c>
      <c r="R85" s="4">
        <v>0</v>
      </c>
      <c r="S85" s="4">
        <v>0</v>
      </c>
    </row>
    <row r="86" spans="1:19" ht="19.5" x14ac:dyDescent="0.2">
      <c r="A86" s="3" t="s">
        <v>16</v>
      </c>
      <c r="B86" s="3" t="s">
        <v>17</v>
      </c>
      <c r="C86" s="3" t="s">
        <v>22</v>
      </c>
      <c r="D86" s="3" t="s">
        <v>23</v>
      </c>
      <c r="E86" s="4">
        <f t="shared" si="1"/>
        <v>4769.4399999999996</v>
      </c>
      <c r="F86" s="4">
        <f>IFERROR(VLOOKUP(C86,'Dobavljači 15.12.'!$C$2:$E$221,3,FALSE),"0")</f>
        <v>-4768.54</v>
      </c>
      <c r="G86" s="4">
        <v>0.9</v>
      </c>
      <c r="H86" s="4">
        <v>0.9</v>
      </c>
      <c r="I86" s="4">
        <v>0</v>
      </c>
      <c r="J86" s="4">
        <v>0</v>
      </c>
      <c r="K86" s="4">
        <v>0.9</v>
      </c>
      <c r="L86" s="4">
        <v>0</v>
      </c>
      <c r="M86" s="4">
        <v>0</v>
      </c>
      <c r="N86" s="4">
        <v>0</v>
      </c>
      <c r="O86" s="4">
        <v>0</v>
      </c>
      <c r="P86" s="4">
        <v>0</v>
      </c>
      <c r="Q86" s="4">
        <v>0</v>
      </c>
      <c r="R86" s="4">
        <v>0</v>
      </c>
      <c r="S86" s="4">
        <v>0</v>
      </c>
    </row>
    <row r="87" spans="1:19" ht="19.5" x14ac:dyDescent="0.2">
      <c r="A87" s="3" t="s">
        <v>16</v>
      </c>
      <c r="B87" s="3" t="s">
        <v>17</v>
      </c>
      <c r="C87" s="3" t="s">
        <v>84</v>
      </c>
      <c r="D87" s="3" t="s">
        <v>85</v>
      </c>
      <c r="E87" s="4">
        <f t="shared" si="1"/>
        <v>-0.37</v>
      </c>
      <c r="F87" s="4" t="str">
        <f>IFERROR(VLOOKUP(C87,'Dobavljači 15.12.'!$C$2:$E$221,3,FALSE),"0")</f>
        <v>0</v>
      </c>
      <c r="G87" s="4">
        <v>-0.37</v>
      </c>
      <c r="H87" s="4">
        <v>-0.37</v>
      </c>
      <c r="I87" s="4">
        <v>0</v>
      </c>
      <c r="J87" s="4">
        <v>0</v>
      </c>
      <c r="K87" s="4">
        <v>0</v>
      </c>
      <c r="L87" s="4">
        <v>0</v>
      </c>
      <c r="M87" s="4">
        <v>0</v>
      </c>
      <c r="N87" s="4">
        <v>0</v>
      </c>
      <c r="O87" s="4">
        <v>-0.37</v>
      </c>
      <c r="P87" s="4">
        <v>0</v>
      </c>
      <c r="Q87" s="4">
        <v>0</v>
      </c>
      <c r="R87" s="4">
        <v>0</v>
      </c>
      <c r="S87" s="4">
        <v>0</v>
      </c>
    </row>
    <row r="88" spans="1:19" ht="19.5" x14ac:dyDescent="0.2">
      <c r="A88" s="3" t="s">
        <v>38</v>
      </c>
      <c r="B88" s="3" t="s">
        <v>39</v>
      </c>
      <c r="C88" s="3" t="s">
        <v>62</v>
      </c>
      <c r="D88" s="3" t="s">
        <v>63</v>
      </c>
      <c r="E88" s="4">
        <f t="shared" si="1"/>
        <v>-12.81</v>
      </c>
      <c r="F88" s="4" t="str">
        <f>IFERROR(VLOOKUP(C88,'Dobavljači 15.12.'!$C$2:$E$221,3,FALSE),"0")</f>
        <v>0</v>
      </c>
      <c r="G88" s="4">
        <v>-12.81</v>
      </c>
      <c r="H88" s="4">
        <v>-12.81</v>
      </c>
      <c r="I88" s="4">
        <v>0</v>
      </c>
      <c r="J88" s="4">
        <v>0</v>
      </c>
      <c r="K88" s="4">
        <v>0</v>
      </c>
      <c r="L88" s="4">
        <v>0</v>
      </c>
      <c r="M88" s="4">
        <v>0</v>
      </c>
      <c r="N88" s="4">
        <v>0</v>
      </c>
      <c r="O88" s="4">
        <v>0</v>
      </c>
      <c r="P88" s="4">
        <v>-69139.199999999997</v>
      </c>
      <c r="Q88" s="4">
        <v>0</v>
      </c>
      <c r="R88" s="4">
        <v>0</v>
      </c>
      <c r="S88" s="4">
        <v>69126.39</v>
      </c>
    </row>
    <row r="89" spans="1:19" ht="19.5" x14ac:dyDescent="0.2">
      <c r="A89" s="3" t="s">
        <v>16</v>
      </c>
      <c r="B89" s="3" t="s">
        <v>17</v>
      </c>
      <c r="C89" s="3" t="s">
        <v>198</v>
      </c>
      <c r="D89" s="3" t="s">
        <v>199</v>
      </c>
      <c r="E89" s="4">
        <f t="shared" si="1"/>
        <v>-20</v>
      </c>
      <c r="F89" s="4" t="str">
        <f>IFERROR(VLOOKUP(C89,'Dobavljači 15.12.'!$C$2:$E$221,3,FALSE),"0")</f>
        <v>0</v>
      </c>
      <c r="G89" s="4">
        <v>-20</v>
      </c>
      <c r="H89" s="4">
        <v>-20</v>
      </c>
      <c r="I89" s="4">
        <v>0</v>
      </c>
      <c r="J89" s="4">
        <v>0</v>
      </c>
      <c r="K89" s="4">
        <v>0</v>
      </c>
      <c r="L89" s="4">
        <v>0</v>
      </c>
      <c r="M89" s="4">
        <v>0</v>
      </c>
      <c r="N89" s="4">
        <v>0</v>
      </c>
      <c r="O89" s="4">
        <v>0</v>
      </c>
      <c r="P89" s="4">
        <v>-20</v>
      </c>
      <c r="Q89" s="4">
        <v>0</v>
      </c>
      <c r="R89" s="4">
        <v>0</v>
      </c>
      <c r="S89" s="4">
        <v>0</v>
      </c>
    </row>
    <row r="90" spans="1:19" ht="19.5" x14ac:dyDescent="0.2">
      <c r="A90" s="3" t="s">
        <v>16</v>
      </c>
      <c r="B90" s="3" t="s">
        <v>17</v>
      </c>
      <c r="C90" s="3" t="s">
        <v>152</v>
      </c>
      <c r="D90" s="3" t="s">
        <v>153</v>
      </c>
      <c r="E90" s="4">
        <f t="shared" si="1"/>
        <v>-100</v>
      </c>
      <c r="F90" s="4" t="str">
        <f>IFERROR(VLOOKUP(C90,'Dobavljači 15.12.'!$C$2:$E$221,3,FALSE),"0")</f>
        <v>0</v>
      </c>
      <c r="G90" s="4">
        <v>-100</v>
      </c>
      <c r="H90" s="4">
        <v>-100</v>
      </c>
      <c r="I90" s="4">
        <v>0</v>
      </c>
      <c r="J90" s="4">
        <v>0</v>
      </c>
      <c r="K90" s="4">
        <v>0</v>
      </c>
      <c r="L90" s="4">
        <v>0</v>
      </c>
      <c r="M90" s="4">
        <v>0</v>
      </c>
      <c r="N90" s="4">
        <v>0</v>
      </c>
      <c r="O90" s="4">
        <v>0</v>
      </c>
      <c r="P90" s="4">
        <v>-100</v>
      </c>
      <c r="Q90" s="4">
        <v>0</v>
      </c>
      <c r="R90" s="4">
        <v>0</v>
      </c>
      <c r="S90" s="4">
        <v>0</v>
      </c>
    </row>
    <row r="91" spans="1:19" ht="19.5" x14ac:dyDescent="0.2">
      <c r="A91" s="3" t="s">
        <v>16</v>
      </c>
      <c r="B91" s="3" t="s">
        <v>17</v>
      </c>
      <c r="C91" s="3" t="s">
        <v>108</v>
      </c>
      <c r="D91" s="3" t="s">
        <v>109</v>
      </c>
      <c r="E91" s="4">
        <f t="shared" si="1"/>
        <v>-137</v>
      </c>
      <c r="F91" s="4" t="str">
        <f>IFERROR(VLOOKUP(C91,'Dobavljači 15.12.'!$C$2:$E$221,3,FALSE),"0")</f>
        <v>0</v>
      </c>
      <c r="G91" s="4">
        <v>-137</v>
      </c>
      <c r="H91" s="4">
        <v>-137</v>
      </c>
      <c r="I91" s="4">
        <v>0</v>
      </c>
      <c r="J91" s="4">
        <v>0</v>
      </c>
      <c r="K91" s="4">
        <v>0</v>
      </c>
      <c r="L91" s="4">
        <v>0</v>
      </c>
      <c r="M91" s="4">
        <v>0</v>
      </c>
      <c r="N91" s="4">
        <v>0</v>
      </c>
      <c r="O91" s="4">
        <v>0</v>
      </c>
      <c r="P91" s="4">
        <v>0</v>
      </c>
      <c r="Q91" s="4">
        <v>0</v>
      </c>
      <c r="R91" s="4">
        <v>0</v>
      </c>
      <c r="S91" s="4">
        <v>-137</v>
      </c>
    </row>
    <row r="92" spans="1:19" x14ac:dyDescent="0.2">
      <c r="A92" s="3" t="s">
        <v>38</v>
      </c>
      <c r="B92" s="3" t="s">
        <v>39</v>
      </c>
      <c r="C92" s="3" t="s">
        <v>126</v>
      </c>
      <c r="D92" s="3" t="s">
        <v>127</v>
      </c>
      <c r="E92" s="4">
        <f t="shared" si="1"/>
        <v>-210.93</v>
      </c>
      <c r="F92" s="4" t="str">
        <f>IFERROR(VLOOKUP(C92,'Dobavljači 15.12.'!$C$2:$E$221,3,FALSE),"0")</f>
        <v>0</v>
      </c>
      <c r="G92" s="4">
        <v>-210.93</v>
      </c>
      <c r="H92" s="4">
        <v>-210.93</v>
      </c>
      <c r="I92" s="4">
        <v>0</v>
      </c>
      <c r="J92" s="4">
        <v>0</v>
      </c>
      <c r="K92" s="4">
        <v>0</v>
      </c>
      <c r="L92" s="4">
        <v>0</v>
      </c>
      <c r="M92" s="4">
        <v>0</v>
      </c>
      <c r="N92" s="4">
        <v>0</v>
      </c>
      <c r="O92" s="4">
        <v>0</v>
      </c>
      <c r="P92" s="4">
        <v>0</v>
      </c>
      <c r="Q92" s="4">
        <v>0</v>
      </c>
      <c r="R92" s="4">
        <v>0</v>
      </c>
      <c r="S92" s="4">
        <v>-210.93</v>
      </c>
    </row>
    <row r="93" spans="1:19" ht="19.5" x14ac:dyDescent="0.2">
      <c r="A93" s="3" t="s">
        <v>16</v>
      </c>
      <c r="B93" s="3" t="s">
        <v>17</v>
      </c>
      <c r="C93" s="3" t="s">
        <v>232</v>
      </c>
      <c r="D93" s="3" t="s">
        <v>233</v>
      </c>
      <c r="E93" s="4">
        <f t="shared" si="1"/>
        <v>-257</v>
      </c>
      <c r="F93" s="4" t="str">
        <f>IFERROR(VLOOKUP(C93,'Dobavljači 15.12.'!$C$2:$E$221,3,FALSE),"0")</f>
        <v>0</v>
      </c>
      <c r="G93" s="4">
        <v>-257</v>
      </c>
      <c r="H93" s="4">
        <v>-257</v>
      </c>
      <c r="I93" s="4">
        <v>0</v>
      </c>
      <c r="J93" s="4">
        <v>0</v>
      </c>
      <c r="K93" s="4">
        <v>0</v>
      </c>
      <c r="L93" s="4">
        <v>0</v>
      </c>
      <c r="M93" s="4">
        <v>0</v>
      </c>
      <c r="N93" s="4">
        <v>0</v>
      </c>
      <c r="O93" s="4">
        <v>0</v>
      </c>
      <c r="P93" s="4">
        <v>-257</v>
      </c>
      <c r="Q93" s="4">
        <v>0</v>
      </c>
      <c r="R93" s="4">
        <v>0</v>
      </c>
      <c r="S93" s="4">
        <v>0</v>
      </c>
    </row>
    <row r="94" spans="1:19" ht="19.5" x14ac:dyDescent="0.2">
      <c r="A94" s="3" t="s">
        <v>16</v>
      </c>
      <c r="B94" s="3" t="s">
        <v>17</v>
      </c>
      <c r="C94" s="3" t="s">
        <v>204</v>
      </c>
      <c r="D94" s="3" t="s">
        <v>205</v>
      </c>
      <c r="E94" s="4">
        <f t="shared" si="1"/>
        <v>-300</v>
      </c>
      <c r="F94" s="4" t="str">
        <f>IFERROR(VLOOKUP(C94,'Dobavljači 15.12.'!$C$2:$E$221,3,FALSE),"0")</f>
        <v>0</v>
      </c>
      <c r="G94" s="4">
        <v>-300</v>
      </c>
      <c r="H94" s="4">
        <v>-300</v>
      </c>
      <c r="I94" s="4">
        <v>0</v>
      </c>
      <c r="J94" s="4">
        <v>0</v>
      </c>
      <c r="K94" s="4">
        <v>0</v>
      </c>
      <c r="L94" s="4">
        <v>0</v>
      </c>
      <c r="M94" s="4">
        <v>0</v>
      </c>
      <c r="N94" s="4">
        <v>0</v>
      </c>
      <c r="O94" s="4">
        <v>0</v>
      </c>
      <c r="P94" s="4">
        <v>-300</v>
      </c>
      <c r="Q94" s="4">
        <v>0</v>
      </c>
      <c r="R94" s="4">
        <v>0</v>
      </c>
      <c r="S94" s="4">
        <v>0</v>
      </c>
    </row>
    <row r="95" spans="1:19" ht="29.25" x14ac:dyDescent="0.2">
      <c r="A95" s="3" t="s">
        <v>16</v>
      </c>
      <c r="B95" s="3" t="s">
        <v>17</v>
      </c>
      <c r="C95" s="3" t="s">
        <v>216</v>
      </c>
      <c r="D95" s="3" t="s">
        <v>217</v>
      </c>
      <c r="E95" s="4">
        <f t="shared" si="1"/>
        <v>-337.5</v>
      </c>
      <c r="F95" s="4" t="str">
        <f>IFERROR(VLOOKUP(C95,'Dobavljači 15.12.'!$C$2:$E$221,3,FALSE),"0")</f>
        <v>0</v>
      </c>
      <c r="G95" s="4">
        <v>-337.5</v>
      </c>
      <c r="H95" s="4">
        <v>-337.5</v>
      </c>
      <c r="I95" s="4">
        <v>0</v>
      </c>
      <c r="J95" s="4">
        <v>0</v>
      </c>
      <c r="K95" s="4">
        <v>0</v>
      </c>
      <c r="L95" s="4">
        <v>0</v>
      </c>
      <c r="M95" s="4">
        <v>0</v>
      </c>
      <c r="N95" s="4">
        <v>0</v>
      </c>
      <c r="O95" s="4">
        <v>0</v>
      </c>
      <c r="P95" s="4">
        <v>0</v>
      </c>
      <c r="Q95" s="4">
        <v>0</v>
      </c>
      <c r="R95" s="4">
        <v>-337.5</v>
      </c>
      <c r="S95" s="4">
        <v>0</v>
      </c>
    </row>
    <row r="96" spans="1:19" ht="19.5" x14ac:dyDescent="0.2">
      <c r="A96" s="3" t="s">
        <v>16</v>
      </c>
      <c r="B96" s="3" t="s">
        <v>17</v>
      </c>
      <c r="C96" s="3" t="s">
        <v>24</v>
      </c>
      <c r="D96" s="3" t="s">
        <v>25</v>
      </c>
      <c r="E96" s="4">
        <f t="shared" si="1"/>
        <v>-395</v>
      </c>
      <c r="F96" s="4" t="str">
        <f>IFERROR(VLOOKUP(C96,'Dobavljači 15.12.'!$C$2:$E$221,3,FALSE),"0")</f>
        <v>0</v>
      </c>
      <c r="G96" s="4">
        <v>-395</v>
      </c>
      <c r="H96" s="4">
        <v>-395</v>
      </c>
      <c r="I96" s="4">
        <v>0</v>
      </c>
      <c r="J96" s="4">
        <v>0</v>
      </c>
      <c r="K96" s="4">
        <v>0</v>
      </c>
      <c r="L96" s="4">
        <v>0</v>
      </c>
      <c r="M96" s="4">
        <v>0</v>
      </c>
      <c r="N96" s="4">
        <v>0</v>
      </c>
      <c r="O96" s="4">
        <v>0</v>
      </c>
      <c r="P96" s="4">
        <v>-395</v>
      </c>
      <c r="Q96" s="4">
        <v>0</v>
      </c>
      <c r="R96" s="4">
        <v>0</v>
      </c>
      <c r="S96" s="4">
        <v>0</v>
      </c>
    </row>
    <row r="97" spans="1:19" ht="19.5" x14ac:dyDescent="0.2">
      <c r="A97" s="3" t="s">
        <v>16</v>
      </c>
      <c r="B97" s="3" t="s">
        <v>17</v>
      </c>
      <c r="C97" s="3" t="s">
        <v>46</v>
      </c>
      <c r="D97" s="3" t="s">
        <v>47</v>
      </c>
      <c r="E97" s="4">
        <f t="shared" si="1"/>
        <v>-459.16</v>
      </c>
      <c r="F97" s="4" t="str">
        <f>IFERROR(VLOOKUP(C97,'Dobavljači 15.12.'!$C$2:$E$221,3,FALSE),"0")</f>
        <v>0</v>
      </c>
      <c r="G97" s="4">
        <v>-459.16</v>
      </c>
      <c r="H97" s="4">
        <v>-459.16</v>
      </c>
      <c r="I97" s="4">
        <v>0</v>
      </c>
      <c r="J97" s="4">
        <v>0</v>
      </c>
      <c r="K97" s="4">
        <v>0</v>
      </c>
      <c r="L97" s="4">
        <v>0</v>
      </c>
      <c r="M97" s="4">
        <v>0</v>
      </c>
      <c r="N97" s="4">
        <v>0</v>
      </c>
      <c r="O97" s="4">
        <v>0</v>
      </c>
      <c r="P97" s="4">
        <v>0</v>
      </c>
      <c r="Q97" s="4">
        <v>0</v>
      </c>
      <c r="R97" s="4">
        <v>-459.16</v>
      </c>
      <c r="S97" s="4">
        <v>0</v>
      </c>
    </row>
    <row r="98" spans="1:19" ht="29.25" x14ac:dyDescent="0.2">
      <c r="A98" s="3" t="s">
        <v>16</v>
      </c>
      <c r="B98" s="3" t="s">
        <v>17</v>
      </c>
      <c r="C98" s="3" t="s">
        <v>160</v>
      </c>
      <c r="D98" s="3" t="s">
        <v>161</v>
      </c>
      <c r="E98" s="4">
        <f t="shared" si="1"/>
        <v>-460.63</v>
      </c>
      <c r="F98" s="4" t="str">
        <f>IFERROR(VLOOKUP(C98,'Dobavljači 15.12.'!$C$2:$E$221,3,FALSE),"0")</f>
        <v>0</v>
      </c>
      <c r="G98" s="4">
        <v>-460.63</v>
      </c>
      <c r="H98" s="4">
        <v>-460.63</v>
      </c>
      <c r="I98" s="4">
        <v>0</v>
      </c>
      <c r="J98" s="4">
        <v>0</v>
      </c>
      <c r="K98" s="4">
        <v>0</v>
      </c>
      <c r="L98" s="4">
        <v>0</v>
      </c>
      <c r="M98" s="4">
        <v>0</v>
      </c>
      <c r="N98" s="4">
        <v>0</v>
      </c>
      <c r="O98" s="4">
        <v>0</v>
      </c>
      <c r="P98" s="4">
        <v>-460.63</v>
      </c>
      <c r="Q98" s="4">
        <v>0</v>
      </c>
      <c r="R98" s="4">
        <v>0</v>
      </c>
      <c r="S98" s="4">
        <v>0</v>
      </c>
    </row>
    <row r="99" spans="1:19" ht="19.5" x14ac:dyDescent="0.2">
      <c r="A99" s="3" t="s">
        <v>16</v>
      </c>
      <c r="B99" s="3" t="s">
        <v>17</v>
      </c>
      <c r="C99" s="3" t="s">
        <v>66</v>
      </c>
      <c r="D99" s="3" t="s">
        <v>67</v>
      </c>
      <c r="E99" s="4">
        <f t="shared" si="1"/>
        <v>-468.4</v>
      </c>
      <c r="F99" s="4" t="str">
        <f>IFERROR(VLOOKUP(C99,'Dobavljači 15.12.'!$C$2:$E$221,3,FALSE),"0")</f>
        <v>0</v>
      </c>
      <c r="G99" s="4">
        <v>-468.4</v>
      </c>
      <c r="H99" s="4">
        <v>-468.4</v>
      </c>
      <c r="I99" s="4">
        <v>0</v>
      </c>
      <c r="J99" s="4">
        <v>0</v>
      </c>
      <c r="K99" s="4">
        <v>0</v>
      </c>
      <c r="L99" s="4">
        <v>0</v>
      </c>
      <c r="M99" s="4">
        <v>0</v>
      </c>
      <c r="N99" s="4">
        <v>0</v>
      </c>
      <c r="O99" s="4">
        <v>0</v>
      </c>
      <c r="P99" s="4">
        <v>0</v>
      </c>
      <c r="Q99" s="4">
        <v>0</v>
      </c>
      <c r="R99" s="4">
        <v>0</v>
      </c>
      <c r="S99" s="4">
        <v>-468.4</v>
      </c>
    </row>
    <row r="100" spans="1:19" ht="19.5" x14ac:dyDescent="0.2">
      <c r="A100" s="3" t="s">
        <v>16</v>
      </c>
      <c r="B100" s="3" t="s">
        <v>17</v>
      </c>
      <c r="C100" s="3" t="s">
        <v>42</v>
      </c>
      <c r="D100" s="3" t="s">
        <v>43</v>
      </c>
      <c r="E100" s="4">
        <f t="shared" si="1"/>
        <v>-504</v>
      </c>
      <c r="F100" s="4" t="str">
        <f>IFERROR(VLOOKUP(C100,'Dobavljači 15.12.'!$C$2:$E$221,3,FALSE),"0")</f>
        <v>0</v>
      </c>
      <c r="G100" s="4">
        <v>-504</v>
      </c>
      <c r="H100" s="4">
        <v>-504</v>
      </c>
      <c r="I100" s="4">
        <v>0</v>
      </c>
      <c r="J100" s="4">
        <v>0</v>
      </c>
      <c r="K100" s="4">
        <v>0</v>
      </c>
      <c r="L100" s="4">
        <v>0</v>
      </c>
      <c r="M100" s="4">
        <v>0</v>
      </c>
      <c r="N100" s="4">
        <v>0</v>
      </c>
      <c r="O100" s="4">
        <v>0</v>
      </c>
      <c r="P100" s="4">
        <v>-504</v>
      </c>
      <c r="Q100" s="4">
        <v>0</v>
      </c>
      <c r="R100" s="4">
        <v>0</v>
      </c>
      <c r="S100" s="4">
        <v>0</v>
      </c>
    </row>
    <row r="101" spans="1:19" ht="19.5" x14ac:dyDescent="0.2">
      <c r="A101" s="3" t="s">
        <v>16</v>
      </c>
      <c r="B101" s="3" t="s">
        <v>17</v>
      </c>
      <c r="C101" s="3" t="s">
        <v>174</v>
      </c>
      <c r="D101" s="3" t="s">
        <v>175</v>
      </c>
      <c r="E101" s="4">
        <f t="shared" si="1"/>
        <v>-600</v>
      </c>
      <c r="F101" s="4" t="str">
        <f>IFERROR(VLOOKUP(C101,'Dobavljači 15.12.'!$C$2:$E$221,3,FALSE),"0")</f>
        <v>0</v>
      </c>
      <c r="G101" s="4">
        <v>-600</v>
      </c>
      <c r="H101" s="4">
        <v>-600</v>
      </c>
      <c r="I101" s="4">
        <v>0</v>
      </c>
      <c r="J101" s="4">
        <v>0</v>
      </c>
      <c r="K101" s="4">
        <v>0</v>
      </c>
      <c r="L101" s="4">
        <v>0</v>
      </c>
      <c r="M101" s="4">
        <v>0</v>
      </c>
      <c r="N101" s="4">
        <v>0</v>
      </c>
      <c r="O101" s="4">
        <v>0</v>
      </c>
      <c r="P101" s="4">
        <v>0</v>
      </c>
      <c r="Q101" s="4">
        <v>0</v>
      </c>
      <c r="R101" s="4">
        <v>0</v>
      </c>
      <c r="S101" s="4">
        <v>-600</v>
      </c>
    </row>
    <row r="102" spans="1:19" ht="19.5" x14ac:dyDescent="0.2">
      <c r="A102" s="3" t="s">
        <v>16</v>
      </c>
      <c r="B102" s="3" t="s">
        <v>17</v>
      </c>
      <c r="C102" s="3" t="s">
        <v>244</v>
      </c>
      <c r="D102" s="3" t="s">
        <v>245</v>
      </c>
      <c r="E102" s="4">
        <f t="shared" si="1"/>
        <v>-1000</v>
      </c>
      <c r="F102" s="4" t="str">
        <f>IFERROR(VLOOKUP(C102,'Dobavljači 15.12.'!$C$2:$E$221,3,FALSE),"0")</f>
        <v>0</v>
      </c>
      <c r="G102" s="4">
        <v>-1000</v>
      </c>
      <c r="H102" s="4">
        <v>-1000</v>
      </c>
      <c r="I102" s="4">
        <v>0</v>
      </c>
      <c r="J102" s="4">
        <v>0</v>
      </c>
      <c r="K102" s="4">
        <v>0</v>
      </c>
      <c r="L102" s="4">
        <v>0</v>
      </c>
      <c r="M102" s="4">
        <v>-1000</v>
      </c>
      <c r="N102" s="4">
        <v>0</v>
      </c>
      <c r="O102" s="4">
        <v>0</v>
      </c>
      <c r="P102" s="4">
        <v>0</v>
      </c>
      <c r="Q102" s="4">
        <v>0</v>
      </c>
      <c r="R102" s="4">
        <v>0</v>
      </c>
      <c r="S102" s="4">
        <v>0</v>
      </c>
    </row>
    <row r="103" spans="1:19" ht="19.5" x14ac:dyDescent="0.2">
      <c r="A103" s="3" t="s">
        <v>16</v>
      </c>
      <c r="B103" s="3" t="s">
        <v>17</v>
      </c>
      <c r="C103" s="3" t="s">
        <v>190</v>
      </c>
      <c r="D103" s="3" t="s">
        <v>191</v>
      </c>
      <c r="E103" s="4">
        <f t="shared" si="1"/>
        <v>-1210</v>
      </c>
      <c r="F103" s="4" t="str">
        <f>IFERROR(VLOOKUP(C103,'Dobavljači 15.12.'!$C$2:$E$221,3,FALSE),"0")</f>
        <v>0</v>
      </c>
      <c r="G103" s="4">
        <v>-1210</v>
      </c>
      <c r="H103" s="4">
        <v>-1210</v>
      </c>
      <c r="I103" s="4">
        <v>0</v>
      </c>
      <c r="J103" s="4">
        <v>0</v>
      </c>
      <c r="K103" s="4">
        <v>0</v>
      </c>
      <c r="L103" s="4">
        <v>0</v>
      </c>
      <c r="M103" s="4">
        <v>0</v>
      </c>
      <c r="N103" s="4">
        <v>-580</v>
      </c>
      <c r="O103" s="4">
        <v>0</v>
      </c>
      <c r="P103" s="4">
        <v>-630</v>
      </c>
      <c r="Q103" s="4">
        <v>0</v>
      </c>
      <c r="R103" s="4">
        <v>0</v>
      </c>
      <c r="S103" s="4">
        <v>0</v>
      </c>
    </row>
    <row r="104" spans="1:19" ht="19.5" x14ac:dyDescent="0.2">
      <c r="A104" s="3" t="s">
        <v>16</v>
      </c>
      <c r="B104" s="3" t="s">
        <v>17</v>
      </c>
      <c r="C104" s="3" t="s">
        <v>18</v>
      </c>
      <c r="D104" s="3" t="s">
        <v>19</v>
      </c>
      <c r="E104" s="4">
        <f t="shared" si="1"/>
        <v>-1260.5</v>
      </c>
      <c r="F104" s="4" t="str">
        <f>IFERROR(VLOOKUP(C104,'Dobavljači 15.12.'!$C$2:$E$221,3,FALSE),"0")</f>
        <v>0</v>
      </c>
      <c r="G104" s="4">
        <v>-1260.5</v>
      </c>
      <c r="H104" s="4">
        <v>0</v>
      </c>
      <c r="I104" s="4">
        <v>-1260.5</v>
      </c>
      <c r="J104" s="4">
        <v>0</v>
      </c>
      <c r="K104" s="4">
        <v>0</v>
      </c>
      <c r="L104" s="4">
        <v>0</v>
      </c>
      <c r="M104" s="4">
        <v>0</v>
      </c>
      <c r="N104" s="4">
        <v>0</v>
      </c>
      <c r="O104" s="4">
        <v>0</v>
      </c>
      <c r="P104" s="4">
        <v>0</v>
      </c>
      <c r="Q104" s="4">
        <v>0</v>
      </c>
      <c r="R104" s="4">
        <v>0</v>
      </c>
      <c r="S104" s="4">
        <v>0</v>
      </c>
    </row>
    <row r="105" spans="1:19" ht="29.25" x14ac:dyDescent="0.2">
      <c r="A105" s="3" t="s">
        <v>16</v>
      </c>
      <c r="B105" s="3" t="s">
        <v>17</v>
      </c>
      <c r="C105" s="3" t="s">
        <v>236</v>
      </c>
      <c r="D105" s="3" t="s">
        <v>237</v>
      </c>
      <c r="E105" s="4">
        <f t="shared" si="1"/>
        <v>-78236.75</v>
      </c>
      <c r="F105" s="4">
        <f>IFERROR(VLOOKUP(C105,'Dobavljači 15.12.'!$C$2:$E$221,3,FALSE),"0")</f>
        <v>76901.75</v>
      </c>
      <c r="G105" s="4">
        <v>-1335</v>
      </c>
      <c r="H105" s="4">
        <v>-1335</v>
      </c>
      <c r="I105" s="4">
        <v>0</v>
      </c>
      <c r="J105" s="4">
        <v>0</v>
      </c>
      <c r="K105" s="4">
        <v>0</v>
      </c>
      <c r="L105" s="4">
        <v>0</v>
      </c>
      <c r="M105" s="4">
        <v>-1335</v>
      </c>
      <c r="N105" s="4">
        <v>0</v>
      </c>
      <c r="O105" s="4">
        <v>-787.25</v>
      </c>
      <c r="P105" s="4">
        <v>681.25</v>
      </c>
      <c r="Q105" s="4">
        <v>106</v>
      </c>
      <c r="R105" s="4">
        <v>0</v>
      </c>
      <c r="S105" s="4">
        <v>0</v>
      </c>
    </row>
    <row r="106" spans="1:19" ht="19.5" x14ac:dyDescent="0.2">
      <c r="A106" s="3" t="s">
        <v>16</v>
      </c>
      <c r="B106" s="3" t="s">
        <v>17</v>
      </c>
      <c r="C106" s="3" t="s">
        <v>226</v>
      </c>
      <c r="D106" s="3" t="s">
        <v>227</v>
      </c>
      <c r="E106" s="4">
        <f t="shared" si="1"/>
        <v>-1504.26</v>
      </c>
      <c r="F106" s="4" t="str">
        <f>IFERROR(VLOOKUP(C106,'Dobavljači 15.12.'!$C$2:$E$221,3,FALSE),"0")</f>
        <v>0</v>
      </c>
      <c r="G106" s="4">
        <v>-1504.26</v>
      </c>
      <c r="H106" s="4">
        <v>-1504.26</v>
      </c>
      <c r="I106" s="4">
        <v>0</v>
      </c>
      <c r="J106" s="4">
        <v>0</v>
      </c>
      <c r="K106" s="4">
        <v>0</v>
      </c>
      <c r="L106" s="4">
        <v>0</v>
      </c>
      <c r="M106" s="4">
        <v>0</v>
      </c>
      <c r="N106" s="4">
        <v>0</v>
      </c>
      <c r="O106" s="4">
        <v>0</v>
      </c>
      <c r="P106" s="4">
        <v>0</v>
      </c>
      <c r="Q106" s="4">
        <v>0</v>
      </c>
      <c r="R106" s="4">
        <v>0</v>
      </c>
      <c r="S106" s="4">
        <v>-1504.26</v>
      </c>
    </row>
    <row r="107" spans="1:19" ht="19.5" x14ac:dyDescent="0.2">
      <c r="A107" s="3" t="s">
        <v>16</v>
      </c>
      <c r="B107" s="3" t="s">
        <v>17</v>
      </c>
      <c r="C107" s="3" t="s">
        <v>98</v>
      </c>
      <c r="D107" s="3" t="s">
        <v>99</v>
      </c>
      <c r="E107" s="4">
        <f t="shared" si="1"/>
        <v>-158778.4</v>
      </c>
      <c r="F107" s="4">
        <f>IFERROR(VLOOKUP(C107,'Dobavljači 15.12.'!$C$2:$E$221,3,FALSE),"0")</f>
        <v>156580.5</v>
      </c>
      <c r="G107" s="4">
        <v>-2197.9</v>
      </c>
      <c r="H107" s="4">
        <v>-2197.9</v>
      </c>
      <c r="I107" s="4">
        <v>0</v>
      </c>
      <c r="J107" s="4">
        <v>0</v>
      </c>
      <c r="K107" s="4">
        <v>-611.1</v>
      </c>
      <c r="L107" s="4">
        <v>0</v>
      </c>
      <c r="M107" s="4">
        <v>0</v>
      </c>
      <c r="N107" s="4">
        <v>0</v>
      </c>
      <c r="O107" s="4">
        <v>0</v>
      </c>
      <c r="P107" s="4">
        <v>0</v>
      </c>
      <c r="Q107" s="4">
        <v>0</v>
      </c>
      <c r="R107" s="4">
        <v>-1586.8</v>
      </c>
      <c r="S107" s="4">
        <v>0</v>
      </c>
    </row>
    <row r="108" spans="1:19" ht="19.5" x14ac:dyDescent="0.2">
      <c r="A108" s="3" t="s">
        <v>16</v>
      </c>
      <c r="B108" s="3" t="s">
        <v>17</v>
      </c>
      <c r="C108" s="3" t="s">
        <v>186</v>
      </c>
      <c r="D108" s="3" t="s">
        <v>187</v>
      </c>
      <c r="E108" s="4">
        <f t="shared" si="1"/>
        <v>-2766.89</v>
      </c>
      <c r="F108" s="4" t="str">
        <f>IFERROR(VLOOKUP(C108,'Dobavljači 15.12.'!$C$2:$E$221,3,FALSE),"0")</f>
        <v>0</v>
      </c>
      <c r="G108" s="4">
        <v>-2766.89</v>
      </c>
      <c r="H108" s="4">
        <v>-2766.89</v>
      </c>
      <c r="I108" s="4">
        <v>0</v>
      </c>
      <c r="J108" s="4">
        <v>0</v>
      </c>
      <c r="K108" s="4">
        <v>-212.5</v>
      </c>
      <c r="L108" s="4">
        <v>0</v>
      </c>
      <c r="M108" s="4">
        <v>0</v>
      </c>
      <c r="N108" s="4">
        <v>0</v>
      </c>
      <c r="O108" s="4">
        <v>-584.38</v>
      </c>
      <c r="P108" s="4">
        <v>-1970.01</v>
      </c>
      <c r="Q108" s="4">
        <v>0</v>
      </c>
      <c r="R108" s="4">
        <v>0</v>
      </c>
      <c r="S108" s="4">
        <v>0</v>
      </c>
    </row>
    <row r="109" spans="1:19" ht="19.5" x14ac:dyDescent="0.2">
      <c r="A109" s="3" t="s">
        <v>16</v>
      </c>
      <c r="B109" s="3" t="s">
        <v>17</v>
      </c>
      <c r="C109" s="3" t="s">
        <v>100</v>
      </c>
      <c r="D109" s="3" t="s">
        <v>101</v>
      </c>
      <c r="E109" s="4">
        <f t="shared" si="1"/>
        <v>-3159</v>
      </c>
      <c r="F109" s="4" t="str">
        <f>IFERROR(VLOOKUP(C109,'Dobavljači 15.12.'!$C$2:$E$221,3,FALSE),"0")</f>
        <v>0</v>
      </c>
      <c r="G109" s="4">
        <v>-3159</v>
      </c>
      <c r="H109" s="4">
        <v>-3159</v>
      </c>
      <c r="I109" s="4">
        <v>0</v>
      </c>
      <c r="J109" s="4">
        <v>-3159</v>
      </c>
      <c r="K109" s="4">
        <v>0</v>
      </c>
      <c r="L109" s="4">
        <v>0</v>
      </c>
      <c r="M109" s="4">
        <v>0</v>
      </c>
      <c r="N109" s="4">
        <v>0</v>
      </c>
      <c r="O109" s="4">
        <v>0</v>
      </c>
      <c r="P109" s="4">
        <v>0</v>
      </c>
      <c r="Q109" s="4">
        <v>0</v>
      </c>
      <c r="R109" s="4">
        <v>0</v>
      </c>
      <c r="S109" s="4">
        <v>0</v>
      </c>
    </row>
    <row r="110" spans="1:19" ht="19.5" x14ac:dyDescent="0.2">
      <c r="A110" s="3" t="s">
        <v>16</v>
      </c>
      <c r="B110" s="3" t="s">
        <v>17</v>
      </c>
      <c r="C110" s="3" t="s">
        <v>196</v>
      </c>
      <c r="D110" s="3" t="s">
        <v>197</v>
      </c>
      <c r="E110" s="4">
        <f t="shared" si="1"/>
        <v>-3944.09</v>
      </c>
      <c r="F110" s="4" t="str">
        <f>IFERROR(VLOOKUP(C110,'Dobavljači 15.12.'!$C$2:$E$221,3,FALSE),"0")</f>
        <v>0</v>
      </c>
      <c r="G110" s="4">
        <v>-3944.09</v>
      </c>
      <c r="H110" s="4">
        <v>-4091.22</v>
      </c>
      <c r="I110" s="4">
        <v>147.13</v>
      </c>
      <c r="J110" s="4">
        <v>-4749</v>
      </c>
      <c r="K110" s="4">
        <v>1259.8599999999999</v>
      </c>
      <c r="L110" s="4">
        <v>0</v>
      </c>
      <c r="M110" s="4">
        <v>0</v>
      </c>
      <c r="N110" s="4">
        <v>-1172.99</v>
      </c>
      <c r="O110" s="4">
        <v>0</v>
      </c>
      <c r="P110" s="4">
        <v>570.91</v>
      </c>
      <c r="Q110" s="4">
        <v>0</v>
      </c>
      <c r="R110" s="4">
        <v>0</v>
      </c>
      <c r="S110" s="4">
        <v>0</v>
      </c>
    </row>
    <row r="111" spans="1:19" ht="19.5" x14ac:dyDescent="0.2">
      <c r="A111" s="3" t="s">
        <v>16</v>
      </c>
      <c r="B111" s="3" t="s">
        <v>17</v>
      </c>
      <c r="C111" s="3" t="s">
        <v>130</v>
      </c>
      <c r="D111" s="3" t="s">
        <v>131</v>
      </c>
      <c r="E111" s="4">
        <f t="shared" si="1"/>
        <v>-4594.49</v>
      </c>
      <c r="F111" s="4" t="str">
        <f>IFERROR(VLOOKUP(C111,'Dobavljači 15.12.'!$C$2:$E$221,3,FALSE),"0")</f>
        <v>0</v>
      </c>
      <c r="G111" s="4">
        <v>-4594.49</v>
      </c>
      <c r="H111" s="4">
        <v>-4594.49</v>
      </c>
      <c r="I111" s="4">
        <v>0</v>
      </c>
      <c r="J111" s="4">
        <v>0</v>
      </c>
      <c r="K111" s="4">
        <v>0</v>
      </c>
      <c r="L111" s="4">
        <v>0</v>
      </c>
      <c r="M111" s="4">
        <v>0</v>
      </c>
      <c r="N111" s="4">
        <v>0</v>
      </c>
      <c r="O111" s="4">
        <v>0</v>
      </c>
      <c r="P111" s="4">
        <v>0</v>
      </c>
      <c r="Q111" s="4">
        <v>0</v>
      </c>
      <c r="R111" s="4">
        <v>0</v>
      </c>
      <c r="S111" s="4">
        <v>-4594.49</v>
      </c>
    </row>
    <row r="112" spans="1:19" ht="19.5" x14ac:dyDescent="0.2">
      <c r="A112" s="3" t="s">
        <v>16</v>
      </c>
      <c r="B112" s="3" t="s">
        <v>17</v>
      </c>
      <c r="C112" s="3" t="s">
        <v>220</v>
      </c>
      <c r="D112" s="3" t="s">
        <v>221</v>
      </c>
      <c r="E112" s="4">
        <f t="shared" si="1"/>
        <v>-5704.02</v>
      </c>
      <c r="F112" s="4" t="str">
        <f>IFERROR(VLOOKUP(C112,'Dobavljači 15.12.'!$C$2:$E$221,3,FALSE),"0")</f>
        <v>0</v>
      </c>
      <c r="G112" s="4">
        <v>-5704.02</v>
      </c>
      <c r="H112" s="4">
        <v>-5704.02</v>
      </c>
      <c r="I112" s="4">
        <v>0</v>
      </c>
      <c r="J112" s="4">
        <v>0</v>
      </c>
      <c r="K112" s="4">
        <v>0</v>
      </c>
      <c r="L112" s="4">
        <v>0</v>
      </c>
      <c r="M112" s="4">
        <v>0</v>
      </c>
      <c r="N112" s="4">
        <v>0</v>
      </c>
      <c r="O112" s="4">
        <v>0</v>
      </c>
      <c r="P112" s="4">
        <v>0</v>
      </c>
      <c r="Q112" s="4">
        <v>-2595.7800000000002</v>
      </c>
      <c r="R112" s="4">
        <v>-3108.24</v>
      </c>
      <c r="S112" s="4">
        <v>0</v>
      </c>
    </row>
    <row r="113" spans="1:19" ht="19.5" x14ac:dyDescent="0.2">
      <c r="A113" s="3" t="s">
        <v>16</v>
      </c>
      <c r="B113" s="3" t="s">
        <v>17</v>
      </c>
      <c r="C113" s="3" t="s">
        <v>156</v>
      </c>
      <c r="D113" s="3" t="s">
        <v>157</v>
      </c>
      <c r="E113" s="4">
        <f t="shared" si="1"/>
        <v>-6000</v>
      </c>
      <c r="F113" s="4" t="str">
        <f>IFERROR(VLOOKUP(C113,'Dobavljači 15.12.'!$C$2:$E$221,3,FALSE),"0")</f>
        <v>0</v>
      </c>
      <c r="G113" s="4">
        <v>-6000</v>
      </c>
      <c r="H113" s="4">
        <v>-6000</v>
      </c>
      <c r="I113" s="4">
        <v>0</v>
      </c>
      <c r="J113" s="4">
        <v>0</v>
      </c>
      <c r="K113" s="4">
        <v>0</v>
      </c>
      <c r="L113" s="4">
        <v>0</v>
      </c>
      <c r="M113" s="4">
        <v>0</v>
      </c>
      <c r="N113" s="4">
        <v>0</v>
      </c>
      <c r="O113" s="4">
        <v>0</v>
      </c>
      <c r="P113" s="4">
        <v>0</v>
      </c>
      <c r="Q113" s="4">
        <v>-6000</v>
      </c>
      <c r="R113" s="4">
        <v>0</v>
      </c>
      <c r="S113" s="4">
        <v>0</v>
      </c>
    </row>
    <row r="114" spans="1:19" ht="19.5" x14ac:dyDescent="0.2">
      <c r="A114" s="3" t="s">
        <v>16</v>
      </c>
      <c r="B114" s="3" t="s">
        <v>17</v>
      </c>
      <c r="C114" s="3" t="s">
        <v>44</v>
      </c>
      <c r="D114" s="3" t="s">
        <v>45</v>
      </c>
      <c r="E114" s="4">
        <f t="shared" si="1"/>
        <v>-6270.38</v>
      </c>
      <c r="F114" s="4" t="str">
        <f>IFERROR(VLOOKUP(C114,'Dobavljači 15.12.'!$C$2:$E$221,3,FALSE),"0")</f>
        <v>0</v>
      </c>
      <c r="G114" s="4">
        <v>-6270.38</v>
      </c>
      <c r="H114" s="4">
        <v>-6270.38</v>
      </c>
      <c r="I114" s="4">
        <v>0</v>
      </c>
      <c r="J114" s="4">
        <v>0</v>
      </c>
      <c r="K114" s="4">
        <v>0</v>
      </c>
      <c r="L114" s="4">
        <v>0</v>
      </c>
      <c r="M114" s="4">
        <v>0</v>
      </c>
      <c r="N114" s="4">
        <v>-4000</v>
      </c>
      <c r="O114" s="4">
        <v>-2270.38</v>
      </c>
      <c r="P114" s="4">
        <v>0</v>
      </c>
      <c r="Q114" s="4">
        <v>0</v>
      </c>
      <c r="R114" s="4">
        <v>0</v>
      </c>
      <c r="S114" s="4">
        <v>0</v>
      </c>
    </row>
    <row r="115" spans="1:19" ht="19.5" x14ac:dyDescent="0.2">
      <c r="A115" s="3" t="s">
        <v>16</v>
      </c>
      <c r="B115" s="3" t="s">
        <v>17</v>
      </c>
      <c r="C115" s="3" t="s">
        <v>168</v>
      </c>
      <c r="D115" s="3" t="s">
        <v>169</v>
      </c>
      <c r="E115" s="4">
        <f t="shared" si="1"/>
        <v>-28967.41</v>
      </c>
      <c r="F115" s="4">
        <f>IFERROR(VLOOKUP(C115,'Dobavljači 15.12.'!$C$2:$E$221,3,FALSE),"")</f>
        <v>8321.57</v>
      </c>
      <c r="G115" s="4">
        <v>-20645.84</v>
      </c>
      <c r="H115" s="4">
        <v>-20645.84</v>
      </c>
      <c r="I115" s="4">
        <v>0</v>
      </c>
      <c r="J115" s="4">
        <v>-16151.62</v>
      </c>
      <c r="K115" s="4">
        <v>-6689.36</v>
      </c>
      <c r="L115" s="4">
        <v>2195.14</v>
      </c>
      <c r="M115" s="4">
        <v>0</v>
      </c>
      <c r="N115" s="4">
        <v>0</v>
      </c>
      <c r="O115" s="4">
        <v>0</v>
      </c>
      <c r="P115" s="4">
        <v>0</v>
      </c>
      <c r="Q115" s="4">
        <v>0</v>
      </c>
      <c r="R115" s="4">
        <v>0</v>
      </c>
      <c r="S115" s="4">
        <v>0</v>
      </c>
    </row>
    <row r="116" spans="1:19" x14ac:dyDescent="0.2">
      <c r="E116" s="4"/>
    </row>
  </sheetData>
  <autoFilter ref="A1:T115"/>
  <pageMargins left="0.35433070866141736" right="0.35433070866141736" top="0.98425196850393704" bottom="0.98425196850393704" header="0.51181102362204722" footer="0.51181102362204722"/>
  <pageSetup paperSize="9" firstPageNumber="0" fitToWidth="0" fitToHeight="0" pageOrder="overThenDown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21"/>
  <sheetViews>
    <sheetView tabSelected="1" zoomScaleNormal="100" workbookViewId="0">
      <selection activeCell="B7" sqref="B7"/>
    </sheetView>
  </sheetViews>
  <sheetFormatPr defaultColWidth="8.85546875" defaultRowHeight="12.75" x14ac:dyDescent="0.2"/>
  <cols>
    <col min="1" max="1" width="4.7109375" style="9" customWidth="1"/>
    <col min="2" max="2" width="11.7109375" style="9" customWidth="1"/>
    <col min="3" max="3" width="5.5703125" style="9" customWidth="1"/>
    <col min="4" max="4" width="11.85546875" style="9" customWidth="1"/>
    <col min="5" max="5" width="6.85546875" style="10" bestFit="1" customWidth="1"/>
    <col min="6" max="6" width="9.140625" style="10" bestFit="1" customWidth="1"/>
    <col min="7" max="7" width="9.140625" style="10" customWidth="1"/>
    <col min="8" max="13" width="6.85546875" style="10" bestFit="1" customWidth="1"/>
    <col min="14" max="16" width="7.5703125" style="10" bestFit="1" customWidth="1"/>
    <col min="17" max="17" width="9.5703125" style="10" bestFit="1" customWidth="1"/>
    <col min="18" max="16384" width="8.85546875" style="1"/>
  </cols>
  <sheetData>
    <row r="1" spans="1:17" ht="18.75" x14ac:dyDescent="0.2">
      <c r="A1" s="7" t="s">
        <v>0</v>
      </c>
      <c r="B1" s="7" t="s">
        <v>1</v>
      </c>
      <c r="C1" s="7" t="s">
        <v>2</v>
      </c>
      <c r="D1" s="7" t="s">
        <v>1</v>
      </c>
      <c r="E1" s="8" t="s">
        <v>3</v>
      </c>
      <c r="F1" s="8" t="s">
        <v>4</v>
      </c>
      <c r="G1" s="8" t="s">
        <v>5</v>
      </c>
      <c r="H1" s="8" t="s">
        <v>6</v>
      </c>
      <c r="I1" s="8" t="s">
        <v>7</v>
      </c>
      <c r="J1" s="8" t="s">
        <v>8</v>
      </c>
      <c r="K1" s="8" t="s">
        <v>9</v>
      </c>
      <c r="L1" s="8" t="s">
        <v>10</v>
      </c>
      <c r="M1" s="8" t="s">
        <v>11</v>
      </c>
      <c r="N1" s="8" t="s">
        <v>12</v>
      </c>
      <c r="O1" s="8" t="s">
        <v>13</v>
      </c>
      <c r="P1" s="8" t="s">
        <v>14</v>
      </c>
      <c r="Q1" s="8" t="s">
        <v>15</v>
      </c>
    </row>
    <row r="2" spans="1:17" ht="19.5" x14ac:dyDescent="0.2">
      <c r="A2" s="9" t="s">
        <v>266</v>
      </c>
      <c r="B2" s="9" t="s">
        <v>265</v>
      </c>
      <c r="C2" s="9" t="s">
        <v>138</v>
      </c>
      <c r="D2" s="9" t="s">
        <v>139</v>
      </c>
      <c r="E2" s="10">
        <v>1637495.75</v>
      </c>
      <c r="F2" s="10">
        <v>1637495.75</v>
      </c>
      <c r="G2" s="10">
        <v>0</v>
      </c>
      <c r="H2" s="10">
        <v>0</v>
      </c>
      <c r="I2" s="10">
        <v>0</v>
      </c>
      <c r="J2" s="10">
        <v>0</v>
      </c>
      <c r="K2" s="10">
        <v>0</v>
      </c>
      <c r="L2" s="10">
        <v>0</v>
      </c>
      <c r="M2" s="10">
        <v>0</v>
      </c>
      <c r="N2" s="10">
        <v>0</v>
      </c>
      <c r="O2" s="10">
        <v>0</v>
      </c>
      <c r="P2" s="10">
        <v>0</v>
      </c>
      <c r="Q2" s="10">
        <v>1637495.75</v>
      </c>
    </row>
    <row r="3" spans="1:17" ht="48.75" x14ac:dyDescent="0.2">
      <c r="A3" s="9" t="s">
        <v>366</v>
      </c>
      <c r="B3" s="9" t="s">
        <v>365</v>
      </c>
      <c r="C3" s="9" t="s">
        <v>364</v>
      </c>
      <c r="D3" s="9" t="s">
        <v>363</v>
      </c>
      <c r="E3" s="10">
        <v>1418899.48</v>
      </c>
      <c r="F3" s="10">
        <v>1289117.3700000001</v>
      </c>
      <c r="G3" s="10">
        <v>129782.11</v>
      </c>
      <c r="H3" s="10">
        <v>86980.77</v>
      </c>
      <c r="I3" s="10">
        <v>-75700.83</v>
      </c>
      <c r="J3" s="10">
        <v>-75900</v>
      </c>
      <c r="K3" s="10">
        <v>0</v>
      </c>
      <c r="L3" s="10">
        <v>218011.45</v>
      </c>
      <c r="M3" s="10">
        <v>337962.2</v>
      </c>
      <c r="N3" s="10">
        <v>802288.9</v>
      </c>
      <c r="O3" s="10">
        <v>-2365.19</v>
      </c>
      <c r="P3" s="10">
        <v>-2159.9299999999998</v>
      </c>
      <c r="Q3" s="10">
        <v>0</v>
      </c>
    </row>
    <row r="4" spans="1:17" ht="39" x14ac:dyDescent="0.2">
      <c r="A4" s="9" t="s">
        <v>266</v>
      </c>
      <c r="B4" s="9" t="s">
        <v>265</v>
      </c>
      <c r="C4" s="9" t="s">
        <v>434</v>
      </c>
      <c r="D4" s="9" t="s">
        <v>433</v>
      </c>
      <c r="E4" s="10">
        <v>523757.73</v>
      </c>
      <c r="F4" s="10">
        <v>523757.73</v>
      </c>
      <c r="G4" s="10">
        <v>0</v>
      </c>
      <c r="H4" s="10">
        <v>0</v>
      </c>
      <c r="I4" s="10">
        <v>0</v>
      </c>
      <c r="J4" s="10">
        <v>0</v>
      </c>
      <c r="K4" s="10">
        <v>75441.89</v>
      </c>
      <c r="L4" s="10">
        <v>0</v>
      </c>
      <c r="M4" s="10">
        <v>0</v>
      </c>
      <c r="N4" s="10">
        <v>75588.179999999993</v>
      </c>
      <c r="O4" s="10">
        <v>76092.31</v>
      </c>
      <c r="P4" s="10">
        <v>74425.8</v>
      </c>
      <c r="Q4" s="10">
        <v>222209.55</v>
      </c>
    </row>
    <row r="5" spans="1:17" ht="29.25" x14ac:dyDescent="0.2">
      <c r="A5" s="9" t="s">
        <v>256</v>
      </c>
      <c r="B5" s="9" t="s">
        <v>255</v>
      </c>
      <c r="C5" s="9" t="s">
        <v>538</v>
      </c>
      <c r="D5" s="9" t="s">
        <v>537</v>
      </c>
      <c r="E5" s="10">
        <v>301902.76</v>
      </c>
      <c r="F5" s="10">
        <v>301902.76</v>
      </c>
      <c r="G5" s="10">
        <v>0</v>
      </c>
      <c r="H5" s="10">
        <v>0</v>
      </c>
      <c r="I5" s="10">
        <v>0</v>
      </c>
      <c r="J5" s="10">
        <v>0</v>
      </c>
      <c r="K5" s="10">
        <v>0</v>
      </c>
      <c r="L5" s="10">
        <v>310799.75</v>
      </c>
      <c r="M5" s="10">
        <v>0</v>
      </c>
      <c r="N5" s="10">
        <v>-317364.90000000002</v>
      </c>
      <c r="O5" s="10">
        <v>308504.03000000003</v>
      </c>
      <c r="P5" s="10">
        <v>-36.119999999999997</v>
      </c>
      <c r="Q5" s="10">
        <v>0</v>
      </c>
    </row>
    <row r="6" spans="1:17" ht="29.25" x14ac:dyDescent="0.2">
      <c r="A6" s="9" t="s">
        <v>256</v>
      </c>
      <c r="B6" s="9" t="s">
        <v>255</v>
      </c>
      <c r="C6" s="9" t="s">
        <v>608</v>
      </c>
      <c r="D6" s="9" t="s">
        <v>607</v>
      </c>
      <c r="E6" s="10">
        <v>173860.75</v>
      </c>
      <c r="F6" s="10">
        <v>125772.95</v>
      </c>
      <c r="G6" s="10">
        <v>48087.8</v>
      </c>
      <c r="H6" s="10">
        <v>43505.75</v>
      </c>
      <c r="I6" s="10">
        <v>-4369.2</v>
      </c>
      <c r="J6" s="10">
        <v>43369.54</v>
      </c>
      <c r="K6" s="10">
        <v>-44174.76</v>
      </c>
      <c r="L6" s="10">
        <v>43102.26</v>
      </c>
      <c r="M6" s="10">
        <v>0</v>
      </c>
      <c r="N6" s="10">
        <v>44339.360000000001</v>
      </c>
      <c r="O6" s="10">
        <v>0</v>
      </c>
      <c r="P6" s="10">
        <v>0</v>
      </c>
      <c r="Q6" s="10">
        <v>0</v>
      </c>
    </row>
    <row r="7" spans="1:17" x14ac:dyDescent="0.2">
      <c r="A7" s="9" t="s">
        <v>256</v>
      </c>
      <c r="B7" s="9" t="s">
        <v>255</v>
      </c>
      <c r="C7" s="9" t="s">
        <v>98</v>
      </c>
      <c r="D7" s="9" t="s">
        <v>99</v>
      </c>
      <c r="E7" s="10">
        <v>156580.5</v>
      </c>
      <c r="F7" s="10">
        <v>109705.5</v>
      </c>
      <c r="G7" s="10">
        <v>46875</v>
      </c>
      <c r="H7" s="10">
        <v>0</v>
      </c>
      <c r="I7" s="10">
        <v>0</v>
      </c>
      <c r="J7" s="10">
        <v>0</v>
      </c>
      <c r="K7" s="10">
        <v>59705</v>
      </c>
      <c r="L7" s="10">
        <v>-3125</v>
      </c>
      <c r="M7" s="10">
        <v>0</v>
      </c>
      <c r="N7" s="10">
        <v>53125</v>
      </c>
      <c r="O7" s="10">
        <v>0.5</v>
      </c>
      <c r="P7" s="10">
        <v>0</v>
      </c>
      <c r="Q7" s="10">
        <v>0</v>
      </c>
    </row>
    <row r="8" spans="1:17" ht="19.5" x14ac:dyDescent="0.2">
      <c r="A8" s="9" t="s">
        <v>256</v>
      </c>
      <c r="B8" s="9" t="s">
        <v>255</v>
      </c>
      <c r="C8" s="9" t="s">
        <v>488</v>
      </c>
      <c r="D8" s="9" t="s">
        <v>487</v>
      </c>
      <c r="E8" s="10">
        <v>148283.93</v>
      </c>
      <c r="F8" s="10">
        <v>148283.93</v>
      </c>
      <c r="G8" s="10">
        <v>0</v>
      </c>
      <c r="H8" s="10">
        <v>0</v>
      </c>
      <c r="I8" s="10">
        <v>39796.93</v>
      </c>
      <c r="J8" s="10">
        <v>0</v>
      </c>
      <c r="K8" s="10">
        <v>51484.26</v>
      </c>
      <c r="L8" s="10">
        <v>0</v>
      </c>
      <c r="M8" s="10">
        <v>57002.74</v>
      </c>
      <c r="N8" s="10">
        <v>0</v>
      </c>
      <c r="O8" s="10">
        <v>0</v>
      </c>
      <c r="P8" s="10">
        <v>0</v>
      </c>
      <c r="Q8" s="10">
        <v>0</v>
      </c>
    </row>
    <row r="9" spans="1:17" ht="29.25" x14ac:dyDescent="0.2">
      <c r="A9" s="9" t="s">
        <v>256</v>
      </c>
      <c r="B9" s="9" t="s">
        <v>255</v>
      </c>
      <c r="C9" s="9" t="s">
        <v>274</v>
      </c>
      <c r="D9" s="9" t="s">
        <v>273</v>
      </c>
      <c r="E9" s="10">
        <v>140677.45000000001</v>
      </c>
      <c r="F9" s="10">
        <v>140677.45000000001</v>
      </c>
      <c r="G9" s="10">
        <v>0</v>
      </c>
      <c r="H9" s="10">
        <v>0</v>
      </c>
      <c r="I9" s="10">
        <v>12783.39</v>
      </c>
      <c r="J9" s="10">
        <v>0</v>
      </c>
      <c r="K9" s="10">
        <v>22556.14</v>
      </c>
      <c r="L9" s="10">
        <v>0</v>
      </c>
      <c r="M9" s="10">
        <v>23514.07</v>
      </c>
      <c r="N9" s="10">
        <v>58285.05</v>
      </c>
      <c r="O9" s="10">
        <v>23538.799999999999</v>
      </c>
      <c r="P9" s="10">
        <v>0</v>
      </c>
      <c r="Q9" s="10">
        <v>0</v>
      </c>
    </row>
    <row r="10" spans="1:17" ht="29.25" x14ac:dyDescent="0.2">
      <c r="A10" s="9" t="s">
        <v>256</v>
      </c>
      <c r="B10" s="9" t="s">
        <v>255</v>
      </c>
      <c r="C10" s="9" t="s">
        <v>418</v>
      </c>
      <c r="D10" s="9" t="s">
        <v>417</v>
      </c>
      <c r="E10" s="10">
        <v>115045.53</v>
      </c>
      <c r="F10" s="10">
        <v>115045.53</v>
      </c>
      <c r="G10" s="10">
        <v>0</v>
      </c>
      <c r="H10" s="10">
        <v>13737.69</v>
      </c>
      <c r="I10" s="10">
        <v>0</v>
      </c>
      <c r="J10" s="10">
        <v>0</v>
      </c>
      <c r="K10" s="10">
        <v>29385.39</v>
      </c>
      <c r="L10" s="10">
        <v>0</v>
      </c>
      <c r="M10" s="10">
        <v>0</v>
      </c>
      <c r="N10" s="10">
        <v>71922.45</v>
      </c>
      <c r="O10" s="10">
        <v>0</v>
      </c>
      <c r="P10" s="10">
        <v>0</v>
      </c>
      <c r="Q10" s="10">
        <v>0</v>
      </c>
    </row>
    <row r="11" spans="1:17" ht="58.5" x14ac:dyDescent="0.2">
      <c r="A11" s="9" t="s">
        <v>266</v>
      </c>
      <c r="B11" s="9" t="s">
        <v>265</v>
      </c>
      <c r="C11" s="9" t="s">
        <v>338</v>
      </c>
      <c r="D11" s="9" t="s">
        <v>337</v>
      </c>
      <c r="E11" s="10">
        <v>110769.60000000001</v>
      </c>
      <c r="F11" s="10">
        <v>110769.60000000001</v>
      </c>
      <c r="G11" s="10">
        <v>0</v>
      </c>
      <c r="H11" s="10">
        <v>0</v>
      </c>
      <c r="I11" s="10">
        <v>0</v>
      </c>
      <c r="J11" s="10">
        <v>0</v>
      </c>
      <c r="K11" s="10">
        <v>0</v>
      </c>
      <c r="L11" s="10">
        <v>0</v>
      </c>
      <c r="M11" s="10">
        <v>0</v>
      </c>
      <c r="N11" s="10">
        <v>110769.60000000001</v>
      </c>
      <c r="O11" s="10">
        <v>0</v>
      </c>
      <c r="P11" s="10">
        <v>0</v>
      </c>
      <c r="Q11" s="10">
        <v>0</v>
      </c>
    </row>
    <row r="12" spans="1:17" ht="19.5" x14ac:dyDescent="0.2">
      <c r="A12" s="9" t="s">
        <v>256</v>
      </c>
      <c r="B12" s="9" t="s">
        <v>255</v>
      </c>
      <c r="C12" s="9" t="s">
        <v>144</v>
      </c>
      <c r="D12" s="9" t="s">
        <v>145</v>
      </c>
      <c r="E12" s="10">
        <v>88203.94</v>
      </c>
      <c r="F12" s="10">
        <v>88203.94</v>
      </c>
      <c r="G12" s="10">
        <v>0</v>
      </c>
      <c r="H12" s="10">
        <v>0</v>
      </c>
      <c r="I12" s="10">
        <v>0</v>
      </c>
      <c r="J12" s="10">
        <v>0</v>
      </c>
      <c r="K12" s="10">
        <v>0</v>
      </c>
      <c r="L12" s="10">
        <v>130.06</v>
      </c>
      <c r="M12" s="10">
        <v>0</v>
      </c>
      <c r="N12" s="10">
        <v>9619.25</v>
      </c>
      <c r="O12" s="10">
        <v>11045.6</v>
      </c>
      <c r="P12" s="10">
        <v>39010.75</v>
      </c>
      <c r="Q12" s="10">
        <v>28398.28</v>
      </c>
    </row>
    <row r="13" spans="1:17" ht="29.25" x14ac:dyDescent="0.2">
      <c r="A13" s="9" t="s">
        <v>256</v>
      </c>
      <c r="B13" s="9" t="s">
        <v>255</v>
      </c>
      <c r="C13" s="9" t="s">
        <v>236</v>
      </c>
      <c r="D13" s="9" t="s">
        <v>237</v>
      </c>
      <c r="E13" s="10">
        <v>76901.75</v>
      </c>
      <c r="F13" s="10">
        <v>76901.75</v>
      </c>
      <c r="G13" s="10">
        <v>0</v>
      </c>
      <c r="H13" s="10">
        <v>11425</v>
      </c>
      <c r="I13" s="10">
        <v>0</v>
      </c>
      <c r="J13" s="10">
        <v>18187.5</v>
      </c>
      <c r="K13" s="10">
        <v>0</v>
      </c>
      <c r="L13" s="10">
        <v>18187.5</v>
      </c>
      <c r="M13" s="10">
        <v>-938.25</v>
      </c>
      <c r="N13" s="10">
        <v>30040</v>
      </c>
      <c r="O13" s="10">
        <v>0</v>
      </c>
      <c r="P13" s="10">
        <v>0</v>
      </c>
      <c r="Q13" s="10">
        <v>0</v>
      </c>
    </row>
    <row r="14" spans="1:17" ht="19.5" x14ac:dyDescent="0.2">
      <c r="A14" s="9" t="s">
        <v>256</v>
      </c>
      <c r="B14" s="9" t="s">
        <v>255</v>
      </c>
      <c r="C14" s="9" t="s">
        <v>440</v>
      </c>
      <c r="D14" s="9" t="s">
        <v>439</v>
      </c>
      <c r="E14" s="10">
        <v>72387.58</v>
      </c>
      <c r="F14" s="10">
        <v>64363</v>
      </c>
      <c r="G14" s="10">
        <v>8024.58</v>
      </c>
      <c r="H14" s="10">
        <v>0</v>
      </c>
      <c r="I14" s="10">
        <v>6436.3</v>
      </c>
      <c r="J14" s="10">
        <v>0</v>
      </c>
      <c r="K14" s="10">
        <v>6436.3</v>
      </c>
      <c r="L14" s="10">
        <v>0</v>
      </c>
      <c r="M14" s="10">
        <v>6436.3</v>
      </c>
      <c r="N14" s="10">
        <v>19308.900000000001</v>
      </c>
      <c r="O14" s="10">
        <v>19308.900000000001</v>
      </c>
      <c r="P14" s="10">
        <v>6436.3</v>
      </c>
      <c r="Q14" s="10">
        <v>0</v>
      </c>
    </row>
    <row r="15" spans="1:17" ht="19.5" x14ac:dyDescent="0.2">
      <c r="A15" s="9" t="s">
        <v>256</v>
      </c>
      <c r="B15" s="9" t="s">
        <v>255</v>
      </c>
      <c r="C15" s="9" t="s">
        <v>184</v>
      </c>
      <c r="D15" s="9" t="s">
        <v>185</v>
      </c>
      <c r="E15" s="10">
        <v>70500</v>
      </c>
      <c r="F15" s="10">
        <v>65500</v>
      </c>
      <c r="G15" s="10">
        <v>5000</v>
      </c>
      <c r="H15" s="10">
        <v>9062.5</v>
      </c>
      <c r="I15" s="10">
        <v>3500</v>
      </c>
      <c r="J15" s="10">
        <v>6500</v>
      </c>
      <c r="K15" s="10">
        <v>10437.5</v>
      </c>
      <c r="L15" s="10">
        <v>7937.5</v>
      </c>
      <c r="M15" s="10">
        <v>11125</v>
      </c>
      <c r="N15" s="10">
        <v>16937.5</v>
      </c>
      <c r="O15" s="10">
        <v>0</v>
      </c>
      <c r="P15" s="10">
        <v>0</v>
      </c>
      <c r="Q15" s="10">
        <v>0</v>
      </c>
    </row>
    <row r="16" spans="1:17" ht="48.75" x14ac:dyDescent="0.2">
      <c r="A16" s="9" t="s">
        <v>366</v>
      </c>
      <c r="B16" s="9" t="s">
        <v>365</v>
      </c>
      <c r="C16" s="9" t="s">
        <v>96</v>
      </c>
      <c r="D16" s="9" t="s">
        <v>97</v>
      </c>
      <c r="E16" s="10">
        <v>67249.759999999995</v>
      </c>
      <c r="F16" s="10">
        <v>67249.759999999995</v>
      </c>
      <c r="G16" s="10">
        <v>0</v>
      </c>
      <c r="H16" s="10">
        <v>16047.63</v>
      </c>
      <c r="I16" s="10">
        <v>6500</v>
      </c>
      <c r="J16" s="10">
        <v>0</v>
      </c>
      <c r="K16" s="10">
        <v>17027.88</v>
      </c>
      <c r="L16" s="10">
        <v>0</v>
      </c>
      <c r="M16" s="10">
        <v>24266.5</v>
      </c>
      <c r="N16" s="10">
        <v>3407.25</v>
      </c>
      <c r="O16" s="10">
        <v>0.5</v>
      </c>
      <c r="P16" s="10">
        <v>0</v>
      </c>
      <c r="Q16" s="10">
        <v>0</v>
      </c>
    </row>
    <row r="17" spans="1:17" ht="19.5" x14ac:dyDescent="0.2">
      <c r="A17" s="9" t="s">
        <v>256</v>
      </c>
      <c r="B17" s="9" t="s">
        <v>255</v>
      </c>
      <c r="C17" s="9" t="s">
        <v>230</v>
      </c>
      <c r="D17" s="9" t="s">
        <v>231</v>
      </c>
      <c r="E17" s="10">
        <v>65449.56</v>
      </c>
      <c r="F17" s="10">
        <v>65449.56</v>
      </c>
      <c r="G17" s="10">
        <v>0</v>
      </c>
      <c r="H17" s="10">
        <v>13854.78</v>
      </c>
      <c r="I17" s="10">
        <v>43717.4</v>
      </c>
      <c r="J17" s="10">
        <v>22411.33</v>
      </c>
      <c r="K17" s="10">
        <v>6604.73</v>
      </c>
      <c r="L17" s="10">
        <v>-21138.68</v>
      </c>
      <c r="M17" s="10">
        <v>0</v>
      </c>
      <c r="N17" s="10">
        <v>0</v>
      </c>
      <c r="O17" s="10">
        <v>0</v>
      </c>
      <c r="P17" s="10">
        <v>0</v>
      </c>
      <c r="Q17" s="10">
        <v>0</v>
      </c>
    </row>
    <row r="18" spans="1:17" ht="39" x14ac:dyDescent="0.2">
      <c r="A18" s="9" t="s">
        <v>256</v>
      </c>
      <c r="B18" s="9" t="s">
        <v>255</v>
      </c>
      <c r="C18" s="9" t="s">
        <v>510</v>
      </c>
      <c r="D18" s="9" t="s">
        <v>509</v>
      </c>
      <c r="E18" s="10">
        <v>60000</v>
      </c>
      <c r="F18" s="10">
        <v>60000</v>
      </c>
      <c r="G18" s="10">
        <v>0</v>
      </c>
      <c r="H18" s="10">
        <v>0</v>
      </c>
      <c r="I18" s="10">
        <v>60000</v>
      </c>
      <c r="J18" s="10">
        <v>0</v>
      </c>
      <c r="K18" s="10">
        <v>0</v>
      </c>
      <c r="L18" s="10">
        <v>0</v>
      </c>
      <c r="M18" s="10">
        <v>0</v>
      </c>
      <c r="N18" s="10">
        <v>0</v>
      </c>
      <c r="O18" s="10">
        <v>0</v>
      </c>
      <c r="P18" s="10">
        <v>0</v>
      </c>
      <c r="Q18" s="10">
        <v>0</v>
      </c>
    </row>
    <row r="19" spans="1:17" ht="19.5" x14ac:dyDescent="0.2">
      <c r="A19" s="9" t="s">
        <v>256</v>
      </c>
      <c r="B19" s="9" t="s">
        <v>255</v>
      </c>
      <c r="C19" s="9" t="s">
        <v>268</v>
      </c>
      <c r="D19" s="9" t="s">
        <v>267</v>
      </c>
      <c r="E19" s="10">
        <v>55296.98</v>
      </c>
      <c r="F19" s="10">
        <v>55296.98</v>
      </c>
      <c r="G19" s="10">
        <v>0</v>
      </c>
      <c r="H19" s="10">
        <v>0</v>
      </c>
      <c r="I19" s="10">
        <v>0</v>
      </c>
      <c r="J19" s="10">
        <v>22413.79</v>
      </c>
      <c r="K19" s="10">
        <v>0</v>
      </c>
      <c r="L19" s="10">
        <v>4287.3500000000004</v>
      </c>
      <c r="M19" s="10">
        <v>23388.99</v>
      </c>
      <c r="N19" s="10">
        <v>5206.8500000000004</v>
      </c>
      <c r="O19" s="10">
        <v>0</v>
      </c>
      <c r="P19" s="10">
        <v>0</v>
      </c>
      <c r="Q19" s="10">
        <v>0</v>
      </c>
    </row>
    <row r="20" spans="1:17" x14ac:dyDescent="0.2">
      <c r="A20" s="9" t="s">
        <v>256</v>
      </c>
      <c r="B20" s="9" t="s">
        <v>255</v>
      </c>
      <c r="C20" s="9" t="s">
        <v>60</v>
      </c>
      <c r="D20" s="9" t="s">
        <v>61</v>
      </c>
      <c r="E20" s="10">
        <v>55168.75</v>
      </c>
      <c r="F20" s="10">
        <v>47868.75</v>
      </c>
      <c r="G20" s="10">
        <v>7300</v>
      </c>
      <c r="H20" s="10">
        <v>3125</v>
      </c>
      <c r="I20" s="10">
        <v>10375</v>
      </c>
      <c r="J20" s="10">
        <v>1312.5</v>
      </c>
      <c r="K20" s="10">
        <v>22875</v>
      </c>
      <c r="L20" s="10">
        <v>625</v>
      </c>
      <c r="M20" s="10">
        <v>9556.25</v>
      </c>
      <c r="N20" s="10">
        <v>0</v>
      </c>
      <c r="O20" s="10">
        <v>0</v>
      </c>
      <c r="P20" s="10">
        <v>0</v>
      </c>
      <c r="Q20" s="10">
        <v>0</v>
      </c>
    </row>
    <row r="21" spans="1:17" ht="29.25" x14ac:dyDescent="0.2">
      <c r="A21" s="9" t="s">
        <v>266</v>
      </c>
      <c r="B21" s="9" t="s">
        <v>265</v>
      </c>
      <c r="C21" s="9" t="s">
        <v>582</v>
      </c>
      <c r="D21" s="9" t="s">
        <v>581</v>
      </c>
      <c r="E21" s="10">
        <v>51420.39</v>
      </c>
      <c r="F21" s="10">
        <v>51420.39</v>
      </c>
      <c r="G21" s="10">
        <v>0</v>
      </c>
      <c r="H21" s="10">
        <v>0</v>
      </c>
      <c r="I21" s="10">
        <v>0</v>
      </c>
      <c r="J21" s="10">
        <v>0</v>
      </c>
      <c r="K21" s="10">
        <v>0</v>
      </c>
      <c r="L21" s="10">
        <v>51420.39</v>
      </c>
      <c r="M21" s="10">
        <v>0</v>
      </c>
      <c r="N21" s="10">
        <v>0</v>
      </c>
      <c r="O21" s="10">
        <v>0</v>
      </c>
      <c r="P21" s="10">
        <v>0</v>
      </c>
      <c r="Q21" s="10">
        <v>0</v>
      </c>
    </row>
    <row r="22" spans="1:17" ht="19.5" x14ac:dyDescent="0.2">
      <c r="A22" s="9" t="s">
        <v>256</v>
      </c>
      <c r="B22" s="9" t="s">
        <v>255</v>
      </c>
      <c r="C22" s="9" t="s">
        <v>500</v>
      </c>
      <c r="D22" s="9" t="s">
        <v>499</v>
      </c>
      <c r="E22" s="10">
        <v>49742.26</v>
      </c>
      <c r="F22" s="10">
        <v>49742.26</v>
      </c>
      <c r="G22" s="10">
        <v>0</v>
      </c>
      <c r="H22" s="10">
        <v>0</v>
      </c>
      <c r="I22" s="10">
        <v>0</v>
      </c>
      <c r="J22" s="10">
        <v>0</v>
      </c>
      <c r="K22" s="10">
        <v>0</v>
      </c>
      <c r="L22" s="10">
        <v>51197.96</v>
      </c>
      <c r="M22" s="10">
        <v>-1455.7</v>
      </c>
      <c r="N22" s="10">
        <v>0</v>
      </c>
      <c r="O22" s="10">
        <v>0</v>
      </c>
      <c r="P22" s="10">
        <v>0</v>
      </c>
      <c r="Q22" s="10">
        <v>0</v>
      </c>
    </row>
    <row r="23" spans="1:17" ht="19.5" x14ac:dyDescent="0.2">
      <c r="A23" s="9" t="s">
        <v>256</v>
      </c>
      <c r="B23" s="9" t="s">
        <v>255</v>
      </c>
      <c r="C23" s="9" t="s">
        <v>120</v>
      </c>
      <c r="D23" s="9" t="s">
        <v>121</v>
      </c>
      <c r="E23" s="10">
        <v>45350.2</v>
      </c>
      <c r="F23" s="10">
        <v>45350.2</v>
      </c>
      <c r="G23" s="10">
        <v>0</v>
      </c>
      <c r="H23" s="10">
        <v>3985.86</v>
      </c>
      <c r="I23" s="10">
        <v>16203.74</v>
      </c>
      <c r="J23" s="10">
        <v>11106.47</v>
      </c>
      <c r="K23" s="10">
        <v>8088.61</v>
      </c>
      <c r="L23" s="10">
        <v>5810.32</v>
      </c>
      <c r="M23" s="10">
        <v>-116.41</v>
      </c>
      <c r="N23" s="10">
        <v>271.61</v>
      </c>
      <c r="O23" s="10">
        <v>0</v>
      </c>
      <c r="P23" s="10">
        <v>0</v>
      </c>
      <c r="Q23" s="10">
        <v>0</v>
      </c>
    </row>
    <row r="24" spans="1:17" ht="29.25" x14ac:dyDescent="0.2">
      <c r="A24" s="9" t="s">
        <v>266</v>
      </c>
      <c r="B24" s="9" t="s">
        <v>265</v>
      </c>
      <c r="C24" s="9" t="s">
        <v>328</v>
      </c>
      <c r="D24" s="9" t="s">
        <v>327</v>
      </c>
      <c r="E24" s="10">
        <v>43808.99</v>
      </c>
      <c r="F24" s="10">
        <v>43808.99</v>
      </c>
      <c r="G24" s="10">
        <v>0</v>
      </c>
      <c r="H24" s="10">
        <v>0</v>
      </c>
      <c r="I24" s="10">
        <v>0</v>
      </c>
      <c r="J24" s="10">
        <v>0</v>
      </c>
      <c r="K24" s="10">
        <v>21957.94</v>
      </c>
      <c r="L24" s="10">
        <v>0</v>
      </c>
      <c r="M24" s="10">
        <v>2297.21</v>
      </c>
      <c r="N24" s="10">
        <v>50771.03</v>
      </c>
      <c r="O24" s="10">
        <v>-75588.990000000005</v>
      </c>
      <c r="P24" s="10">
        <v>44371.8</v>
      </c>
      <c r="Q24" s="10">
        <v>0</v>
      </c>
    </row>
    <row r="25" spans="1:17" ht="29.25" x14ac:dyDescent="0.2">
      <c r="A25" s="9" t="s">
        <v>256</v>
      </c>
      <c r="B25" s="9" t="s">
        <v>255</v>
      </c>
      <c r="C25" s="9" t="s">
        <v>420</v>
      </c>
      <c r="D25" s="9" t="s">
        <v>419</v>
      </c>
      <c r="E25" s="10">
        <v>43042.14</v>
      </c>
      <c r="F25" s="10">
        <v>31565.919999999998</v>
      </c>
      <c r="G25" s="10">
        <v>11476.22</v>
      </c>
      <c r="H25" s="10">
        <v>677.06</v>
      </c>
      <c r="I25" s="10">
        <v>0</v>
      </c>
      <c r="J25" s="10">
        <v>0</v>
      </c>
      <c r="K25" s="10">
        <v>10790.34</v>
      </c>
      <c r="L25" s="10">
        <v>11459.71</v>
      </c>
      <c r="M25" s="10">
        <v>1105.9100000000001</v>
      </c>
      <c r="N25" s="10">
        <v>7532.9</v>
      </c>
      <c r="O25" s="10">
        <v>0</v>
      </c>
      <c r="P25" s="10">
        <v>0</v>
      </c>
      <c r="Q25" s="10">
        <v>0</v>
      </c>
    </row>
    <row r="26" spans="1:17" ht="29.25" x14ac:dyDescent="0.2">
      <c r="A26" s="9" t="s">
        <v>266</v>
      </c>
      <c r="B26" s="9" t="s">
        <v>265</v>
      </c>
      <c r="C26" s="9" t="s">
        <v>320</v>
      </c>
      <c r="D26" s="9" t="s">
        <v>319</v>
      </c>
      <c r="E26" s="10">
        <v>42381.09</v>
      </c>
      <c r="F26" s="10">
        <v>640.51</v>
      </c>
      <c r="G26" s="10">
        <v>41740.58</v>
      </c>
      <c r="H26" s="10">
        <v>0</v>
      </c>
      <c r="I26" s="10">
        <v>0</v>
      </c>
      <c r="J26" s="10">
        <v>0</v>
      </c>
      <c r="K26" s="10">
        <v>0</v>
      </c>
      <c r="L26" s="10">
        <v>0</v>
      </c>
      <c r="M26" s="10">
        <v>0</v>
      </c>
      <c r="N26" s="10">
        <v>640.51</v>
      </c>
      <c r="O26" s="10">
        <v>0</v>
      </c>
      <c r="P26" s="10">
        <v>0</v>
      </c>
      <c r="Q26" s="10">
        <v>0</v>
      </c>
    </row>
    <row r="27" spans="1:17" ht="19.5" x14ac:dyDescent="0.2">
      <c r="A27" s="9" t="s">
        <v>256</v>
      </c>
      <c r="B27" s="9" t="s">
        <v>255</v>
      </c>
      <c r="C27" s="9" t="s">
        <v>566</v>
      </c>
      <c r="D27" s="9" t="s">
        <v>565</v>
      </c>
      <c r="E27" s="10">
        <v>38888.68</v>
      </c>
      <c r="F27" s="10">
        <v>38888.68</v>
      </c>
      <c r="G27" s="10">
        <v>0</v>
      </c>
      <c r="H27" s="10">
        <v>8773.68</v>
      </c>
      <c r="I27" s="10">
        <v>0</v>
      </c>
      <c r="J27" s="10">
        <v>0</v>
      </c>
      <c r="K27" s="10">
        <v>11971.74</v>
      </c>
      <c r="L27" s="10">
        <v>0</v>
      </c>
      <c r="M27" s="10">
        <v>0</v>
      </c>
      <c r="N27" s="10">
        <v>7685.77</v>
      </c>
      <c r="O27" s="10">
        <v>0</v>
      </c>
      <c r="P27" s="10">
        <v>-915.12</v>
      </c>
      <c r="Q27" s="10">
        <v>11372.61</v>
      </c>
    </row>
    <row r="28" spans="1:17" ht="29.25" x14ac:dyDescent="0.2">
      <c r="A28" s="9" t="s">
        <v>256</v>
      </c>
      <c r="B28" s="9" t="s">
        <v>255</v>
      </c>
      <c r="C28" s="9" t="s">
        <v>180</v>
      </c>
      <c r="D28" s="9" t="s">
        <v>181</v>
      </c>
      <c r="E28" s="10">
        <v>38834.910000000003</v>
      </c>
      <c r="F28" s="10">
        <v>38834.910000000003</v>
      </c>
      <c r="G28" s="10">
        <v>0</v>
      </c>
      <c r="H28" s="10">
        <v>0</v>
      </c>
      <c r="I28" s="10">
        <v>500</v>
      </c>
      <c r="J28" s="10">
        <v>10629.48</v>
      </c>
      <c r="K28" s="10">
        <v>16113.27</v>
      </c>
      <c r="L28" s="10">
        <v>18352.75</v>
      </c>
      <c r="M28" s="10">
        <v>0</v>
      </c>
      <c r="N28" s="10">
        <v>-6760.59</v>
      </c>
      <c r="O28" s="10">
        <v>0</v>
      </c>
      <c r="P28" s="10">
        <v>0</v>
      </c>
      <c r="Q28" s="10">
        <v>0</v>
      </c>
    </row>
    <row r="29" spans="1:17" x14ac:dyDescent="0.2">
      <c r="A29" s="9" t="s">
        <v>256</v>
      </c>
      <c r="B29" s="9" t="s">
        <v>255</v>
      </c>
      <c r="C29" s="9" t="s">
        <v>550</v>
      </c>
      <c r="D29" s="9" t="s">
        <v>549</v>
      </c>
      <c r="E29" s="10">
        <v>38738.129999999997</v>
      </c>
      <c r="F29" s="10">
        <v>38738.129999999997</v>
      </c>
      <c r="G29" s="10">
        <v>0</v>
      </c>
      <c r="H29" s="10">
        <v>0</v>
      </c>
      <c r="I29" s="10">
        <v>0</v>
      </c>
      <c r="J29" s="10">
        <v>0</v>
      </c>
      <c r="K29" s="10">
        <v>0</v>
      </c>
      <c r="L29" s="10">
        <v>0</v>
      </c>
      <c r="M29" s="10">
        <v>0</v>
      </c>
      <c r="N29" s="10">
        <v>0</v>
      </c>
      <c r="O29" s="10">
        <v>0</v>
      </c>
      <c r="P29" s="10">
        <v>0</v>
      </c>
      <c r="Q29" s="10">
        <v>38738.129999999997</v>
      </c>
    </row>
    <row r="30" spans="1:17" ht="19.5" x14ac:dyDescent="0.2">
      <c r="A30" s="9" t="s">
        <v>266</v>
      </c>
      <c r="B30" s="9" t="s">
        <v>265</v>
      </c>
      <c r="C30" s="9" t="s">
        <v>40</v>
      </c>
      <c r="D30" s="9" t="s">
        <v>41</v>
      </c>
      <c r="E30" s="10">
        <v>38516.629999999997</v>
      </c>
      <c r="F30" s="10">
        <v>-46280.05</v>
      </c>
      <c r="G30" s="10">
        <v>84796.68</v>
      </c>
      <c r="H30" s="10">
        <v>0</v>
      </c>
      <c r="I30" s="10">
        <v>0</v>
      </c>
      <c r="J30" s="10">
        <v>-47553.4</v>
      </c>
      <c r="K30" s="10">
        <v>0</v>
      </c>
      <c r="L30" s="10">
        <v>0</v>
      </c>
      <c r="M30" s="10">
        <v>0</v>
      </c>
      <c r="N30" s="10">
        <v>1273.3499999999999</v>
      </c>
      <c r="O30" s="10">
        <v>0</v>
      </c>
      <c r="P30" s="10">
        <v>0</v>
      </c>
      <c r="Q30" s="10">
        <v>0</v>
      </c>
    </row>
    <row r="31" spans="1:17" ht="19.5" x14ac:dyDescent="0.2">
      <c r="A31" s="9" t="s">
        <v>256</v>
      </c>
      <c r="B31" s="9" t="s">
        <v>255</v>
      </c>
      <c r="C31" s="9" t="s">
        <v>330</v>
      </c>
      <c r="D31" s="9" t="s">
        <v>329</v>
      </c>
      <c r="E31" s="10">
        <v>38121.42</v>
      </c>
      <c r="F31" s="10">
        <v>30482.880000000001</v>
      </c>
      <c r="G31" s="10">
        <v>7638.54</v>
      </c>
      <c r="H31" s="10">
        <v>0</v>
      </c>
      <c r="I31" s="10">
        <v>7663.62</v>
      </c>
      <c r="J31" s="10">
        <v>0</v>
      </c>
      <c r="K31" s="10">
        <v>7625.5</v>
      </c>
      <c r="L31" s="10">
        <v>0</v>
      </c>
      <c r="M31" s="10">
        <v>7615.45</v>
      </c>
      <c r="N31" s="10">
        <v>7578.31</v>
      </c>
      <c r="O31" s="10">
        <v>0</v>
      </c>
      <c r="P31" s="10">
        <v>0</v>
      </c>
      <c r="Q31" s="10">
        <v>0</v>
      </c>
    </row>
    <row r="32" spans="1:17" x14ac:dyDescent="0.2">
      <c r="A32" s="9" t="s">
        <v>256</v>
      </c>
      <c r="B32" s="9" t="s">
        <v>255</v>
      </c>
      <c r="C32" s="9" t="s">
        <v>384</v>
      </c>
      <c r="D32" s="9" t="s">
        <v>383</v>
      </c>
      <c r="E32" s="10">
        <v>36025.129999999997</v>
      </c>
      <c r="F32" s="10">
        <v>36025.129999999997</v>
      </c>
      <c r="G32" s="10">
        <v>0</v>
      </c>
      <c r="H32" s="10">
        <v>0</v>
      </c>
      <c r="I32" s="10">
        <v>0</v>
      </c>
      <c r="J32" s="10">
        <v>0</v>
      </c>
      <c r="K32" s="10">
        <v>0</v>
      </c>
      <c r="L32" s="10">
        <v>0</v>
      </c>
      <c r="M32" s="10">
        <v>0</v>
      </c>
      <c r="N32" s="10">
        <v>36025.129999999997</v>
      </c>
      <c r="O32" s="10">
        <v>0</v>
      </c>
      <c r="P32" s="10">
        <v>0</v>
      </c>
      <c r="Q32" s="10">
        <v>0</v>
      </c>
    </row>
    <row r="33" spans="1:17" ht="19.5" x14ac:dyDescent="0.2">
      <c r="A33" s="9" t="s">
        <v>266</v>
      </c>
      <c r="B33" s="9" t="s">
        <v>265</v>
      </c>
      <c r="C33" s="9" t="s">
        <v>414</v>
      </c>
      <c r="D33" s="9" t="s">
        <v>413</v>
      </c>
      <c r="E33" s="10">
        <v>35684.910000000003</v>
      </c>
      <c r="F33" s="10">
        <v>35684.910000000003</v>
      </c>
      <c r="G33" s="10">
        <v>0</v>
      </c>
      <c r="H33" s="10">
        <v>0</v>
      </c>
      <c r="I33" s="10">
        <v>0</v>
      </c>
      <c r="J33" s="10">
        <v>0</v>
      </c>
      <c r="K33" s="10">
        <v>0</v>
      </c>
      <c r="L33" s="10">
        <v>0</v>
      </c>
      <c r="M33" s="10">
        <v>0</v>
      </c>
      <c r="N33" s="10">
        <v>35684.910000000003</v>
      </c>
      <c r="O33" s="10">
        <v>0</v>
      </c>
      <c r="P33" s="10">
        <v>0</v>
      </c>
      <c r="Q33" s="10">
        <v>0</v>
      </c>
    </row>
    <row r="34" spans="1:17" ht="19.5" x14ac:dyDescent="0.2">
      <c r="A34" s="9" t="s">
        <v>256</v>
      </c>
      <c r="B34" s="9" t="s">
        <v>255</v>
      </c>
      <c r="C34" s="9" t="s">
        <v>68</v>
      </c>
      <c r="D34" s="9" t="s">
        <v>69</v>
      </c>
      <c r="E34" s="10">
        <v>34878</v>
      </c>
      <c r="F34" s="10">
        <v>34878</v>
      </c>
      <c r="G34" s="10">
        <v>0</v>
      </c>
      <c r="H34" s="10">
        <v>2125</v>
      </c>
      <c r="I34" s="10">
        <v>10453.75</v>
      </c>
      <c r="J34" s="10">
        <v>0</v>
      </c>
      <c r="K34" s="10">
        <v>0</v>
      </c>
      <c r="L34" s="10">
        <v>0</v>
      </c>
      <c r="M34" s="10">
        <v>0</v>
      </c>
      <c r="N34" s="10">
        <v>4250</v>
      </c>
      <c r="O34" s="10">
        <v>3062.5</v>
      </c>
      <c r="P34" s="10">
        <v>14986.75</v>
      </c>
      <c r="Q34" s="10">
        <v>0</v>
      </c>
    </row>
    <row r="35" spans="1:17" x14ac:dyDescent="0.2">
      <c r="A35" s="9" t="s">
        <v>256</v>
      </c>
      <c r="B35" s="9" t="s">
        <v>255</v>
      </c>
      <c r="C35" s="9" t="s">
        <v>466</v>
      </c>
      <c r="D35" s="9" t="s">
        <v>465</v>
      </c>
      <c r="E35" s="10">
        <v>34367.19</v>
      </c>
      <c r="F35" s="10">
        <v>34367.19</v>
      </c>
      <c r="G35" s="10">
        <v>0</v>
      </c>
      <c r="H35" s="10">
        <v>0</v>
      </c>
      <c r="I35" s="10">
        <v>0</v>
      </c>
      <c r="J35" s="10">
        <v>5698.75</v>
      </c>
      <c r="K35" s="10">
        <v>0</v>
      </c>
      <c r="L35" s="10">
        <v>0</v>
      </c>
      <c r="M35" s="10">
        <v>0</v>
      </c>
      <c r="N35" s="10">
        <v>28668.44</v>
      </c>
      <c r="O35" s="10">
        <v>0</v>
      </c>
      <c r="P35" s="10">
        <v>0</v>
      </c>
      <c r="Q35" s="10">
        <v>0</v>
      </c>
    </row>
    <row r="36" spans="1:17" x14ac:dyDescent="0.2">
      <c r="A36" s="9" t="s">
        <v>256</v>
      </c>
      <c r="B36" s="9" t="s">
        <v>255</v>
      </c>
      <c r="C36" s="9" t="s">
        <v>508</v>
      </c>
      <c r="D36" s="9" t="s">
        <v>507</v>
      </c>
      <c r="E36" s="10">
        <v>31377.35</v>
      </c>
      <c r="F36" s="10">
        <v>31377.35</v>
      </c>
      <c r="G36" s="10">
        <v>0</v>
      </c>
      <c r="H36" s="10">
        <v>8959.6299999999992</v>
      </c>
      <c r="I36" s="10">
        <v>0</v>
      </c>
      <c r="J36" s="10">
        <v>8959.6299999999992</v>
      </c>
      <c r="K36" s="10">
        <v>0</v>
      </c>
      <c r="L36" s="10">
        <v>8959.6299999999992</v>
      </c>
      <c r="M36" s="10">
        <v>0</v>
      </c>
      <c r="N36" s="10">
        <v>4498.46</v>
      </c>
      <c r="O36" s="10">
        <v>0</v>
      </c>
      <c r="P36" s="10">
        <v>0</v>
      </c>
      <c r="Q36" s="10">
        <v>0</v>
      </c>
    </row>
    <row r="37" spans="1:17" x14ac:dyDescent="0.2">
      <c r="A37" s="9" t="s">
        <v>256</v>
      </c>
      <c r="B37" s="9" t="s">
        <v>255</v>
      </c>
      <c r="C37" s="9" t="s">
        <v>580</v>
      </c>
      <c r="D37" s="9" t="s">
        <v>579</v>
      </c>
      <c r="E37" s="10">
        <v>29480.85</v>
      </c>
      <c r="F37" s="10">
        <v>29155.05</v>
      </c>
      <c r="G37" s="10">
        <v>325.8</v>
      </c>
      <c r="H37" s="10">
        <v>0</v>
      </c>
      <c r="I37" s="10">
        <v>2973.41</v>
      </c>
      <c r="J37" s="10">
        <v>5496.38</v>
      </c>
      <c r="K37" s="10">
        <v>0</v>
      </c>
      <c r="L37" s="10">
        <v>3475</v>
      </c>
      <c r="M37" s="10">
        <v>0</v>
      </c>
      <c r="N37" s="10">
        <v>17210.259999999998</v>
      </c>
      <c r="O37" s="10">
        <v>0</v>
      </c>
      <c r="P37" s="10">
        <v>0</v>
      </c>
      <c r="Q37" s="10">
        <v>0</v>
      </c>
    </row>
    <row r="38" spans="1:17" x14ac:dyDescent="0.2">
      <c r="A38" s="9" t="s">
        <v>256</v>
      </c>
      <c r="B38" s="9" t="s">
        <v>255</v>
      </c>
      <c r="C38" s="9" t="s">
        <v>536</v>
      </c>
      <c r="D38" s="9" t="s">
        <v>535</v>
      </c>
      <c r="E38" s="10">
        <v>28581.7</v>
      </c>
      <c r="F38" s="10">
        <v>28581.7</v>
      </c>
      <c r="G38" s="10">
        <v>0</v>
      </c>
      <c r="H38" s="10">
        <v>0</v>
      </c>
      <c r="I38" s="10">
        <v>0</v>
      </c>
      <c r="J38" s="10">
        <v>0</v>
      </c>
      <c r="K38" s="10">
        <v>0</v>
      </c>
      <c r="L38" s="10">
        <v>0</v>
      </c>
      <c r="M38" s="10">
        <v>0</v>
      </c>
      <c r="N38" s="10">
        <v>0</v>
      </c>
      <c r="O38" s="10">
        <v>11080.38</v>
      </c>
      <c r="P38" s="10">
        <v>17501.32</v>
      </c>
      <c r="Q38" s="10">
        <v>0</v>
      </c>
    </row>
    <row r="39" spans="1:17" ht="19.5" x14ac:dyDescent="0.2">
      <c r="A39" s="9" t="s">
        <v>256</v>
      </c>
      <c r="B39" s="9" t="s">
        <v>255</v>
      </c>
      <c r="C39" s="9" t="s">
        <v>404</v>
      </c>
      <c r="D39" s="9" t="s">
        <v>403</v>
      </c>
      <c r="E39" s="10">
        <v>26225</v>
      </c>
      <c r="F39" s="10">
        <v>26225</v>
      </c>
      <c r="G39" s="10">
        <v>0</v>
      </c>
      <c r="H39" s="10">
        <v>0</v>
      </c>
      <c r="I39" s="10">
        <v>13725</v>
      </c>
      <c r="J39" s="10">
        <v>0</v>
      </c>
      <c r="K39" s="10">
        <v>9000</v>
      </c>
      <c r="L39" s="10">
        <v>0</v>
      </c>
      <c r="M39" s="10">
        <v>3500</v>
      </c>
      <c r="N39" s="10">
        <v>0</v>
      </c>
      <c r="O39" s="10">
        <v>0</v>
      </c>
      <c r="P39" s="10">
        <v>0</v>
      </c>
      <c r="Q39" s="10">
        <v>0</v>
      </c>
    </row>
    <row r="40" spans="1:17" ht="39" x14ac:dyDescent="0.2">
      <c r="A40" s="9" t="s">
        <v>256</v>
      </c>
      <c r="B40" s="9" t="s">
        <v>255</v>
      </c>
      <c r="C40" s="9" t="s">
        <v>574</v>
      </c>
      <c r="D40" s="9" t="s">
        <v>573</v>
      </c>
      <c r="E40" s="10">
        <v>23849.5</v>
      </c>
      <c r="F40" s="10">
        <v>22162</v>
      </c>
      <c r="G40" s="10">
        <v>1687.5</v>
      </c>
      <c r="H40" s="10">
        <v>1500</v>
      </c>
      <c r="I40" s="10">
        <v>2750</v>
      </c>
      <c r="J40" s="10">
        <v>0</v>
      </c>
      <c r="K40" s="10">
        <v>0</v>
      </c>
      <c r="L40" s="10">
        <v>11350</v>
      </c>
      <c r="M40" s="10">
        <v>1687.5</v>
      </c>
      <c r="N40" s="10">
        <v>4874.5</v>
      </c>
      <c r="O40" s="10">
        <v>0</v>
      </c>
      <c r="P40" s="10">
        <v>0</v>
      </c>
      <c r="Q40" s="10">
        <v>0</v>
      </c>
    </row>
    <row r="41" spans="1:17" ht="19.5" x14ac:dyDescent="0.2">
      <c r="A41" s="9" t="s">
        <v>256</v>
      </c>
      <c r="B41" s="9" t="s">
        <v>255</v>
      </c>
      <c r="C41" s="9" t="s">
        <v>426</v>
      </c>
      <c r="D41" s="9" t="s">
        <v>425</v>
      </c>
      <c r="E41" s="10">
        <v>23500.12</v>
      </c>
      <c r="F41" s="10">
        <v>17625.09</v>
      </c>
      <c r="G41" s="10">
        <v>5875.03</v>
      </c>
      <c r="H41" s="10">
        <v>0</v>
      </c>
      <c r="I41" s="10">
        <v>5875.03</v>
      </c>
      <c r="J41" s="10">
        <v>0</v>
      </c>
      <c r="K41" s="10">
        <v>5875.03</v>
      </c>
      <c r="L41" s="10">
        <v>0</v>
      </c>
      <c r="M41" s="10">
        <v>0</v>
      </c>
      <c r="N41" s="10">
        <v>5875.03</v>
      </c>
      <c r="O41" s="10">
        <v>0</v>
      </c>
      <c r="P41" s="10">
        <v>0</v>
      </c>
      <c r="Q41" s="10">
        <v>0</v>
      </c>
    </row>
    <row r="42" spans="1:17" ht="29.25" x14ac:dyDescent="0.2">
      <c r="A42" s="9" t="s">
        <v>266</v>
      </c>
      <c r="B42" s="9" t="s">
        <v>265</v>
      </c>
      <c r="C42" s="9" t="s">
        <v>496</v>
      </c>
      <c r="D42" s="9" t="s">
        <v>495</v>
      </c>
      <c r="E42" s="10">
        <v>23292.31</v>
      </c>
      <c r="F42" s="10">
        <v>23292.31</v>
      </c>
      <c r="G42" s="10">
        <v>0</v>
      </c>
      <c r="H42" s="10">
        <v>0</v>
      </c>
      <c r="I42" s="10">
        <v>0</v>
      </c>
      <c r="J42" s="10">
        <v>0</v>
      </c>
      <c r="K42" s="10">
        <v>0</v>
      </c>
      <c r="L42" s="10">
        <v>0</v>
      </c>
      <c r="M42" s="10">
        <v>0</v>
      </c>
      <c r="N42" s="10">
        <v>0</v>
      </c>
      <c r="O42" s="10">
        <v>0</v>
      </c>
      <c r="P42" s="10">
        <v>0</v>
      </c>
      <c r="Q42" s="10">
        <v>23292.31</v>
      </c>
    </row>
    <row r="43" spans="1:17" ht="19.5" x14ac:dyDescent="0.2">
      <c r="A43" s="9" t="s">
        <v>256</v>
      </c>
      <c r="B43" s="9" t="s">
        <v>255</v>
      </c>
      <c r="C43" s="9" t="s">
        <v>354</v>
      </c>
      <c r="D43" s="9" t="s">
        <v>353</v>
      </c>
      <c r="E43" s="10">
        <v>20000</v>
      </c>
      <c r="F43" s="10">
        <v>20000</v>
      </c>
      <c r="G43" s="10">
        <v>0</v>
      </c>
      <c r="H43" s="10">
        <v>10000</v>
      </c>
      <c r="I43" s="10">
        <v>0</v>
      </c>
      <c r="J43" s="10">
        <v>10000</v>
      </c>
      <c r="K43" s="10">
        <v>0</v>
      </c>
      <c r="L43" s="10">
        <v>0</v>
      </c>
      <c r="M43" s="10">
        <v>0</v>
      </c>
      <c r="N43" s="10">
        <v>0</v>
      </c>
      <c r="O43" s="10">
        <v>0</v>
      </c>
      <c r="P43" s="10">
        <v>0</v>
      </c>
      <c r="Q43" s="10">
        <v>0</v>
      </c>
    </row>
    <row r="44" spans="1:17" ht="19.5" x14ac:dyDescent="0.2">
      <c r="A44" s="9" t="s">
        <v>256</v>
      </c>
      <c r="B44" s="9" t="s">
        <v>255</v>
      </c>
      <c r="C44" s="9" t="s">
        <v>596</v>
      </c>
      <c r="D44" s="9" t="s">
        <v>595</v>
      </c>
      <c r="E44" s="10">
        <v>19150.14</v>
      </c>
      <c r="F44" s="10">
        <v>19150.14</v>
      </c>
      <c r="G44" s="10">
        <v>0</v>
      </c>
      <c r="H44" s="10">
        <v>0</v>
      </c>
      <c r="I44" s="10">
        <v>0</v>
      </c>
      <c r="J44" s="10">
        <v>11037.51</v>
      </c>
      <c r="K44" s="10">
        <v>0</v>
      </c>
      <c r="L44" s="10">
        <v>6991.38</v>
      </c>
      <c r="M44" s="10">
        <v>1121.25</v>
      </c>
      <c r="N44" s="10">
        <v>0</v>
      </c>
      <c r="O44" s="10">
        <v>0</v>
      </c>
      <c r="P44" s="10">
        <v>0</v>
      </c>
      <c r="Q44" s="10">
        <v>0</v>
      </c>
    </row>
    <row r="45" spans="1:17" ht="29.25" x14ac:dyDescent="0.2">
      <c r="A45" s="9" t="s">
        <v>266</v>
      </c>
      <c r="B45" s="9" t="s">
        <v>265</v>
      </c>
      <c r="C45" s="9" t="s">
        <v>578</v>
      </c>
      <c r="D45" s="9" t="s">
        <v>577</v>
      </c>
      <c r="E45" s="10">
        <v>18814.87</v>
      </c>
      <c r="F45" s="10">
        <v>18814.87</v>
      </c>
      <c r="G45" s="10">
        <v>0</v>
      </c>
      <c r="H45" s="10">
        <v>18814.87</v>
      </c>
      <c r="I45" s="10">
        <v>0</v>
      </c>
      <c r="J45" s="10">
        <v>0</v>
      </c>
      <c r="K45" s="10">
        <v>0</v>
      </c>
      <c r="L45" s="10">
        <v>0</v>
      </c>
      <c r="M45" s="10">
        <v>0</v>
      </c>
      <c r="N45" s="10">
        <v>0</v>
      </c>
      <c r="O45" s="10">
        <v>0</v>
      </c>
      <c r="P45" s="10">
        <v>0</v>
      </c>
      <c r="Q45" s="10">
        <v>0</v>
      </c>
    </row>
    <row r="46" spans="1:17" ht="29.25" x14ac:dyDescent="0.2">
      <c r="A46" s="9" t="s">
        <v>256</v>
      </c>
      <c r="B46" s="9" t="s">
        <v>255</v>
      </c>
      <c r="C46" s="9" t="s">
        <v>80</v>
      </c>
      <c r="D46" s="9" t="s">
        <v>81</v>
      </c>
      <c r="E46" s="10">
        <v>17931.400000000001</v>
      </c>
      <c r="F46" s="10">
        <v>17931.400000000001</v>
      </c>
      <c r="G46" s="10">
        <v>0</v>
      </c>
      <c r="H46" s="10">
        <v>12662.5</v>
      </c>
      <c r="I46" s="10">
        <v>140</v>
      </c>
      <c r="J46" s="10">
        <v>537.5</v>
      </c>
      <c r="K46" s="10">
        <v>11215</v>
      </c>
      <c r="L46" s="10">
        <v>0</v>
      </c>
      <c r="M46" s="10">
        <v>3693.6</v>
      </c>
      <c r="N46" s="10">
        <v>-10317.200000000001</v>
      </c>
      <c r="O46" s="10">
        <v>0</v>
      </c>
      <c r="P46" s="10">
        <v>0</v>
      </c>
      <c r="Q46" s="10">
        <v>0</v>
      </c>
    </row>
    <row r="47" spans="1:17" x14ac:dyDescent="0.2">
      <c r="A47" s="9" t="s">
        <v>256</v>
      </c>
      <c r="B47" s="9" t="s">
        <v>255</v>
      </c>
      <c r="C47" s="9" t="s">
        <v>228</v>
      </c>
      <c r="D47" s="9" t="s">
        <v>229</v>
      </c>
      <c r="E47" s="10">
        <v>17495.68</v>
      </c>
      <c r="F47" s="10">
        <v>17495.68</v>
      </c>
      <c r="G47" s="10">
        <v>0</v>
      </c>
      <c r="H47" s="10">
        <v>0</v>
      </c>
      <c r="I47" s="10">
        <v>246.25</v>
      </c>
      <c r="J47" s="10">
        <v>1901.25</v>
      </c>
      <c r="K47" s="10">
        <v>505.5</v>
      </c>
      <c r="L47" s="10">
        <v>3616.88</v>
      </c>
      <c r="M47" s="10">
        <v>351.25</v>
      </c>
      <c r="N47" s="10">
        <v>10874.55</v>
      </c>
      <c r="O47" s="10">
        <v>0</v>
      </c>
      <c r="P47" s="10">
        <v>0</v>
      </c>
      <c r="Q47" s="10">
        <v>0</v>
      </c>
    </row>
    <row r="48" spans="1:17" ht="29.25" x14ac:dyDescent="0.2">
      <c r="A48" s="9" t="s">
        <v>266</v>
      </c>
      <c r="B48" s="9" t="s">
        <v>265</v>
      </c>
      <c r="C48" s="9" t="s">
        <v>424</v>
      </c>
      <c r="D48" s="9" t="s">
        <v>423</v>
      </c>
      <c r="E48" s="10">
        <v>17076.62</v>
      </c>
      <c r="F48" s="10">
        <v>17076.62</v>
      </c>
      <c r="G48" s="10">
        <v>0</v>
      </c>
      <c r="H48" s="10">
        <v>0</v>
      </c>
      <c r="I48" s="10">
        <v>0</v>
      </c>
      <c r="J48" s="10">
        <v>0</v>
      </c>
      <c r="K48" s="10">
        <v>0</v>
      </c>
      <c r="L48" s="10">
        <v>0</v>
      </c>
      <c r="M48" s="10">
        <v>0</v>
      </c>
      <c r="N48" s="10">
        <v>0</v>
      </c>
      <c r="O48" s="10">
        <v>0</v>
      </c>
      <c r="P48" s="10">
        <v>0</v>
      </c>
      <c r="Q48" s="10">
        <v>17076.62</v>
      </c>
    </row>
    <row r="49" spans="1:17" ht="19.5" x14ac:dyDescent="0.2">
      <c r="A49" s="9" t="s">
        <v>256</v>
      </c>
      <c r="B49" s="9" t="s">
        <v>255</v>
      </c>
      <c r="C49" s="9" t="s">
        <v>564</v>
      </c>
      <c r="D49" s="9" t="s">
        <v>563</v>
      </c>
      <c r="E49" s="10">
        <v>16866.66</v>
      </c>
      <c r="F49" s="10">
        <v>16866.66</v>
      </c>
      <c r="G49" s="10">
        <v>0</v>
      </c>
      <c r="H49" s="10">
        <v>5066.66</v>
      </c>
      <c r="I49" s="10">
        <v>11800</v>
      </c>
      <c r="J49" s="10">
        <v>0</v>
      </c>
      <c r="K49" s="10">
        <v>0</v>
      </c>
      <c r="L49" s="10">
        <v>10000</v>
      </c>
      <c r="M49" s="10">
        <v>0</v>
      </c>
      <c r="N49" s="10">
        <v>-10000</v>
      </c>
      <c r="O49" s="10">
        <v>0</v>
      </c>
      <c r="P49" s="10">
        <v>0</v>
      </c>
      <c r="Q49" s="10">
        <v>0</v>
      </c>
    </row>
    <row r="50" spans="1:17" ht="19.5" x14ac:dyDescent="0.2">
      <c r="A50" s="9" t="s">
        <v>256</v>
      </c>
      <c r="B50" s="9" t="s">
        <v>255</v>
      </c>
      <c r="C50" s="9" t="s">
        <v>188</v>
      </c>
      <c r="D50" s="9" t="s">
        <v>189</v>
      </c>
      <c r="E50" s="10">
        <v>16441.5</v>
      </c>
      <c r="F50" s="10">
        <v>16441.5</v>
      </c>
      <c r="G50" s="10">
        <v>0</v>
      </c>
      <c r="H50" s="10">
        <v>450</v>
      </c>
      <c r="I50" s="10">
        <v>3229.92</v>
      </c>
      <c r="J50" s="10">
        <v>1616.2</v>
      </c>
      <c r="K50" s="10">
        <v>1940.15</v>
      </c>
      <c r="L50" s="10">
        <v>0</v>
      </c>
      <c r="M50" s="10">
        <v>0</v>
      </c>
      <c r="N50" s="10">
        <v>3508.58</v>
      </c>
      <c r="O50" s="10">
        <v>2107.9</v>
      </c>
      <c r="P50" s="10">
        <v>771.12</v>
      </c>
      <c r="Q50" s="10">
        <v>2817.63</v>
      </c>
    </row>
    <row r="51" spans="1:17" ht="48.75" x14ac:dyDescent="0.2">
      <c r="A51" s="9" t="s">
        <v>256</v>
      </c>
      <c r="B51" s="9" t="s">
        <v>255</v>
      </c>
      <c r="C51" s="9" t="s">
        <v>402</v>
      </c>
      <c r="D51" s="9" t="s">
        <v>401</v>
      </c>
      <c r="E51" s="10">
        <v>14765</v>
      </c>
      <c r="F51" s="10">
        <v>14765</v>
      </c>
      <c r="G51" s="10">
        <v>0</v>
      </c>
      <c r="H51" s="10">
        <v>1962.5</v>
      </c>
      <c r="I51" s="10">
        <v>0</v>
      </c>
      <c r="J51" s="10">
        <v>5377.5</v>
      </c>
      <c r="K51" s="10">
        <v>0</v>
      </c>
      <c r="L51" s="10">
        <v>300</v>
      </c>
      <c r="M51" s="10">
        <v>798.75</v>
      </c>
      <c r="N51" s="10">
        <v>6326.25</v>
      </c>
      <c r="O51" s="10">
        <v>0</v>
      </c>
      <c r="P51" s="10">
        <v>0</v>
      </c>
      <c r="Q51" s="10">
        <v>0</v>
      </c>
    </row>
    <row r="52" spans="1:17" ht="19.5" x14ac:dyDescent="0.2">
      <c r="A52" s="9" t="s">
        <v>256</v>
      </c>
      <c r="B52" s="9" t="s">
        <v>255</v>
      </c>
      <c r="C52" s="9" t="s">
        <v>388</v>
      </c>
      <c r="D52" s="9" t="s">
        <v>387</v>
      </c>
      <c r="E52" s="10">
        <v>13400.54</v>
      </c>
      <c r="F52" s="10">
        <v>13400.54</v>
      </c>
      <c r="G52" s="10">
        <v>0</v>
      </c>
      <c r="H52" s="10">
        <v>0</v>
      </c>
      <c r="I52" s="10">
        <v>0</v>
      </c>
      <c r="J52" s="10">
        <v>0</v>
      </c>
      <c r="K52" s="10">
        <v>0</v>
      </c>
      <c r="L52" s="10">
        <v>0</v>
      </c>
      <c r="M52" s="10">
        <v>0</v>
      </c>
      <c r="N52" s="10">
        <v>13400.54</v>
      </c>
      <c r="O52" s="10">
        <v>0</v>
      </c>
      <c r="P52" s="10">
        <v>0</v>
      </c>
      <c r="Q52" s="10">
        <v>0</v>
      </c>
    </row>
    <row r="53" spans="1:17" x14ac:dyDescent="0.2">
      <c r="A53" s="9" t="s">
        <v>256</v>
      </c>
      <c r="B53" s="9" t="s">
        <v>255</v>
      </c>
      <c r="C53" s="9" t="s">
        <v>182</v>
      </c>
      <c r="D53" s="9" t="s">
        <v>183</v>
      </c>
      <c r="E53" s="10">
        <v>12679.28</v>
      </c>
      <c r="F53" s="10">
        <v>12679.28</v>
      </c>
      <c r="G53" s="10">
        <v>0</v>
      </c>
      <c r="H53" s="10">
        <v>0</v>
      </c>
      <c r="I53" s="10">
        <v>12500</v>
      </c>
      <c r="J53" s="10">
        <v>0</v>
      </c>
      <c r="K53" s="10">
        <v>0</v>
      </c>
      <c r="L53" s="10">
        <v>0</v>
      </c>
      <c r="M53" s="10">
        <v>0</v>
      </c>
      <c r="N53" s="10">
        <v>0</v>
      </c>
      <c r="O53" s="10">
        <v>0</v>
      </c>
      <c r="P53" s="10">
        <v>0</v>
      </c>
      <c r="Q53" s="10">
        <v>179.28</v>
      </c>
    </row>
    <row r="54" spans="1:17" x14ac:dyDescent="0.2">
      <c r="A54" s="9" t="s">
        <v>256</v>
      </c>
      <c r="B54" s="9" t="s">
        <v>255</v>
      </c>
      <c r="C54" s="9" t="s">
        <v>358</v>
      </c>
      <c r="D54" s="9" t="s">
        <v>357</v>
      </c>
      <c r="E54" s="10">
        <v>12656.26</v>
      </c>
      <c r="F54" s="10">
        <v>12656.26</v>
      </c>
      <c r="G54" s="10">
        <v>0</v>
      </c>
      <c r="H54" s="10">
        <v>0</v>
      </c>
      <c r="I54" s="10">
        <v>3375</v>
      </c>
      <c r="J54" s="10">
        <v>0</v>
      </c>
      <c r="K54" s="10">
        <v>0</v>
      </c>
      <c r="L54" s="10">
        <v>4500</v>
      </c>
      <c r="M54" s="10">
        <v>0</v>
      </c>
      <c r="N54" s="10">
        <v>4781.26</v>
      </c>
      <c r="O54" s="10">
        <v>0</v>
      </c>
      <c r="P54" s="10">
        <v>0</v>
      </c>
      <c r="Q54" s="10">
        <v>0</v>
      </c>
    </row>
    <row r="55" spans="1:17" ht="29.25" x14ac:dyDescent="0.2">
      <c r="A55" s="9" t="s">
        <v>256</v>
      </c>
      <c r="B55" s="9" t="s">
        <v>255</v>
      </c>
      <c r="C55" s="9" t="s">
        <v>286</v>
      </c>
      <c r="D55" s="9" t="s">
        <v>285</v>
      </c>
      <c r="E55" s="10">
        <v>12582.76</v>
      </c>
      <c r="F55" s="10">
        <v>12582.76</v>
      </c>
      <c r="G55" s="10">
        <v>0</v>
      </c>
      <c r="H55" s="10">
        <v>0</v>
      </c>
      <c r="I55" s="10">
        <v>0</v>
      </c>
      <c r="J55" s="10">
        <v>0</v>
      </c>
      <c r="K55" s="10">
        <v>0</v>
      </c>
      <c r="L55" s="10">
        <v>0</v>
      </c>
      <c r="M55" s="10">
        <v>0</v>
      </c>
      <c r="N55" s="10">
        <v>22832.26</v>
      </c>
      <c r="O55" s="10">
        <v>-4997</v>
      </c>
      <c r="P55" s="10">
        <v>-5252.5</v>
      </c>
      <c r="Q55" s="10">
        <v>0</v>
      </c>
    </row>
    <row r="56" spans="1:17" ht="29.25" x14ac:dyDescent="0.2">
      <c r="A56" s="9" t="s">
        <v>256</v>
      </c>
      <c r="B56" s="9" t="s">
        <v>255</v>
      </c>
      <c r="C56" s="9" t="s">
        <v>572</v>
      </c>
      <c r="D56" s="9" t="s">
        <v>571</v>
      </c>
      <c r="E56" s="10">
        <v>12500</v>
      </c>
      <c r="F56" s="10">
        <v>12500</v>
      </c>
      <c r="G56" s="10">
        <v>0</v>
      </c>
      <c r="H56" s="10">
        <v>0</v>
      </c>
      <c r="I56" s="10">
        <v>0</v>
      </c>
      <c r="J56" s="10">
        <v>12500</v>
      </c>
      <c r="K56" s="10">
        <v>0</v>
      </c>
      <c r="L56" s="10">
        <v>0</v>
      </c>
      <c r="M56" s="10">
        <v>0</v>
      </c>
      <c r="N56" s="10">
        <v>0</v>
      </c>
      <c r="O56" s="10">
        <v>0</v>
      </c>
      <c r="P56" s="10">
        <v>0</v>
      </c>
      <c r="Q56" s="10">
        <v>0</v>
      </c>
    </row>
    <row r="57" spans="1:17" ht="19.5" x14ac:dyDescent="0.2">
      <c r="A57" s="9" t="s">
        <v>256</v>
      </c>
      <c r="B57" s="9" t="s">
        <v>255</v>
      </c>
      <c r="C57" s="9" t="s">
        <v>514</v>
      </c>
      <c r="D57" s="9" t="s">
        <v>513</v>
      </c>
      <c r="E57" s="10">
        <v>12343.7</v>
      </c>
      <c r="F57" s="10">
        <v>12343.7</v>
      </c>
      <c r="G57" s="10">
        <v>0</v>
      </c>
      <c r="H57" s="10">
        <v>0</v>
      </c>
      <c r="I57" s="10">
        <v>0</v>
      </c>
      <c r="J57" s="10">
        <v>0</v>
      </c>
      <c r="K57" s="10">
        <v>0</v>
      </c>
      <c r="L57" s="10">
        <v>12343.7</v>
      </c>
      <c r="M57" s="10">
        <v>0</v>
      </c>
      <c r="N57" s="10">
        <v>0</v>
      </c>
      <c r="O57" s="10">
        <v>0</v>
      </c>
      <c r="P57" s="10">
        <v>0</v>
      </c>
      <c r="Q57" s="10">
        <v>0</v>
      </c>
    </row>
    <row r="58" spans="1:17" x14ac:dyDescent="0.2">
      <c r="A58" s="9" t="s">
        <v>256</v>
      </c>
      <c r="B58" s="9" t="s">
        <v>255</v>
      </c>
      <c r="C58" s="9" t="s">
        <v>142</v>
      </c>
      <c r="D58" s="9" t="s">
        <v>143</v>
      </c>
      <c r="E58" s="10">
        <v>12311.11</v>
      </c>
      <c r="F58" s="10">
        <v>12311.11</v>
      </c>
      <c r="G58" s="10">
        <v>0</v>
      </c>
      <c r="H58" s="10">
        <v>0</v>
      </c>
      <c r="I58" s="10">
        <v>3125</v>
      </c>
      <c r="J58" s="10">
        <v>687.5</v>
      </c>
      <c r="K58" s="10">
        <v>2375</v>
      </c>
      <c r="L58" s="10">
        <v>0</v>
      </c>
      <c r="M58" s="10">
        <v>4375</v>
      </c>
      <c r="N58" s="10">
        <v>1748.61</v>
      </c>
      <c r="O58" s="10">
        <v>0</v>
      </c>
      <c r="P58" s="10">
        <v>0</v>
      </c>
      <c r="Q58" s="10">
        <v>0</v>
      </c>
    </row>
    <row r="59" spans="1:17" x14ac:dyDescent="0.2">
      <c r="A59" s="9" t="s">
        <v>256</v>
      </c>
      <c r="B59" s="9" t="s">
        <v>255</v>
      </c>
      <c r="C59" s="9" t="s">
        <v>146</v>
      </c>
      <c r="D59" s="9" t="s">
        <v>147</v>
      </c>
      <c r="E59" s="10">
        <v>12091.2</v>
      </c>
      <c r="F59" s="10">
        <v>12091.2</v>
      </c>
      <c r="G59" s="10">
        <v>0</v>
      </c>
      <c r="H59" s="10">
        <v>0</v>
      </c>
      <c r="I59" s="10">
        <v>0</v>
      </c>
      <c r="J59" s="10">
        <v>0</v>
      </c>
      <c r="K59" s="10">
        <v>0</v>
      </c>
      <c r="L59" s="10">
        <v>0</v>
      </c>
      <c r="M59" s="10">
        <v>0</v>
      </c>
      <c r="N59" s="10">
        <v>0</v>
      </c>
      <c r="O59" s="10">
        <v>0</v>
      </c>
      <c r="P59" s="10">
        <v>12000</v>
      </c>
      <c r="Q59" s="10">
        <v>91.2</v>
      </c>
    </row>
    <row r="60" spans="1:17" ht="29.25" x14ac:dyDescent="0.2">
      <c r="A60" s="9" t="s">
        <v>256</v>
      </c>
      <c r="B60" s="9" t="s">
        <v>255</v>
      </c>
      <c r="C60" s="9" t="s">
        <v>454</v>
      </c>
      <c r="D60" s="9" t="s">
        <v>453</v>
      </c>
      <c r="E60" s="10">
        <v>11037.5</v>
      </c>
      <c r="F60" s="10">
        <v>11037.5</v>
      </c>
      <c r="G60" s="10">
        <v>0</v>
      </c>
      <c r="H60" s="10">
        <v>0</v>
      </c>
      <c r="I60" s="10">
        <v>0</v>
      </c>
      <c r="J60" s="10">
        <v>0</v>
      </c>
      <c r="K60" s="10">
        <v>825</v>
      </c>
      <c r="L60" s="10">
        <v>0</v>
      </c>
      <c r="M60" s="10">
        <v>0</v>
      </c>
      <c r="N60" s="10">
        <v>0</v>
      </c>
      <c r="O60" s="10">
        <v>1650</v>
      </c>
      <c r="P60" s="10">
        <v>8562.5</v>
      </c>
      <c r="Q60" s="10">
        <v>0</v>
      </c>
    </row>
    <row r="61" spans="1:17" ht="19.5" x14ac:dyDescent="0.2">
      <c r="A61" s="9" t="s">
        <v>256</v>
      </c>
      <c r="B61" s="9" t="s">
        <v>255</v>
      </c>
      <c r="C61" s="9" t="s">
        <v>34</v>
      </c>
      <c r="D61" s="9" t="s">
        <v>35</v>
      </c>
      <c r="E61" s="10">
        <v>10750</v>
      </c>
      <c r="F61" s="10">
        <v>10750</v>
      </c>
      <c r="G61" s="10">
        <v>0</v>
      </c>
      <c r="H61" s="10">
        <v>0</v>
      </c>
      <c r="I61" s="10">
        <v>0</v>
      </c>
      <c r="J61" s="10">
        <v>0</v>
      </c>
      <c r="K61" s="10">
        <v>0</v>
      </c>
      <c r="L61" s="10">
        <v>0</v>
      </c>
      <c r="M61" s="10">
        <v>3100</v>
      </c>
      <c r="N61" s="10">
        <v>7650</v>
      </c>
      <c r="O61" s="10">
        <v>0</v>
      </c>
      <c r="P61" s="10">
        <v>0</v>
      </c>
      <c r="Q61" s="10">
        <v>0</v>
      </c>
    </row>
    <row r="62" spans="1:17" x14ac:dyDescent="0.2">
      <c r="A62" s="9" t="s">
        <v>256</v>
      </c>
      <c r="B62" s="9" t="s">
        <v>255</v>
      </c>
      <c r="C62" s="9" t="s">
        <v>116</v>
      </c>
      <c r="D62" s="9" t="s">
        <v>117</v>
      </c>
      <c r="E62" s="10">
        <v>10275</v>
      </c>
      <c r="F62" s="10">
        <v>10275</v>
      </c>
      <c r="G62" s="10">
        <v>0</v>
      </c>
      <c r="H62" s="10">
        <v>1875</v>
      </c>
      <c r="I62" s="10">
        <v>0</v>
      </c>
      <c r="J62" s="10">
        <v>1875</v>
      </c>
      <c r="K62" s="10">
        <v>0</v>
      </c>
      <c r="L62" s="10">
        <v>1875</v>
      </c>
      <c r="M62" s="10">
        <v>0</v>
      </c>
      <c r="N62" s="10">
        <v>4650</v>
      </c>
      <c r="O62" s="10">
        <v>0</v>
      </c>
      <c r="P62" s="10">
        <v>0</v>
      </c>
      <c r="Q62" s="10">
        <v>0</v>
      </c>
    </row>
    <row r="63" spans="1:17" ht="19.5" x14ac:dyDescent="0.2">
      <c r="A63" s="9" t="s">
        <v>256</v>
      </c>
      <c r="B63" s="9" t="s">
        <v>255</v>
      </c>
      <c r="C63" s="9" t="s">
        <v>430</v>
      </c>
      <c r="D63" s="9" t="s">
        <v>429</v>
      </c>
      <c r="E63" s="10">
        <v>10271.56</v>
      </c>
      <c r="F63" s="10">
        <v>10271.56</v>
      </c>
      <c r="G63" s="10">
        <v>0</v>
      </c>
      <c r="H63" s="10">
        <v>0</v>
      </c>
      <c r="I63" s="10">
        <v>3028</v>
      </c>
      <c r="J63" s="10">
        <v>1796.46</v>
      </c>
      <c r="K63" s="10">
        <v>0</v>
      </c>
      <c r="L63" s="10">
        <v>4345.91</v>
      </c>
      <c r="M63" s="10">
        <v>0</v>
      </c>
      <c r="N63" s="10">
        <v>1101.19</v>
      </c>
      <c r="O63" s="10">
        <v>0</v>
      </c>
      <c r="P63" s="10">
        <v>0</v>
      </c>
      <c r="Q63" s="10">
        <v>0</v>
      </c>
    </row>
    <row r="64" spans="1:17" x14ac:dyDescent="0.2">
      <c r="A64" s="9" t="s">
        <v>256</v>
      </c>
      <c r="B64" s="9" t="s">
        <v>255</v>
      </c>
      <c r="C64" s="9" t="s">
        <v>170</v>
      </c>
      <c r="D64" s="9" t="s">
        <v>171</v>
      </c>
      <c r="E64" s="10">
        <v>10170.290000000001</v>
      </c>
      <c r="F64" s="10">
        <v>9809.76</v>
      </c>
      <c r="G64" s="10">
        <v>360.53</v>
      </c>
      <c r="H64" s="10">
        <v>2591.91</v>
      </c>
      <c r="I64" s="10">
        <v>2957.17</v>
      </c>
      <c r="J64" s="10">
        <v>4260.68</v>
      </c>
      <c r="K64" s="10">
        <v>0</v>
      </c>
      <c r="L64" s="10">
        <v>0</v>
      </c>
      <c r="M64" s="10">
        <v>0</v>
      </c>
      <c r="N64" s="10">
        <v>0</v>
      </c>
      <c r="O64" s="10">
        <v>0</v>
      </c>
      <c r="P64" s="10">
        <v>0</v>
      </c>
      <c r="Q64" s="10">
        <v>0</v>
      </c>
    </row>
    <row r="65" spans="1:17" ht="19.5" x14ac:dyDescent="0.2">
      <c r="A65" s="9" t="s">
        <v>256</v>
      </c>
      <c r="B65" s="9" t="s">
        <v>255</v>
      </c>
      <c r="C65" s="9" t="s">
        <v>450</v>
      </c>
      <c r="D65" s="9" t="s">
        <v>449</v>
      </c>
      <c r="E65" s="10">
        <v>9611.35</v>
      </c>
      <c r="F65" s="10">
        <v>9611.35</v>
      </c>
      <c r="G65" s="10">
        <v>0</v>
      </c>
      <c r="H65" s="10">
        <v>0</v>
      </c>
      <c r="I65" s="10">
        <v>4806.54</v>
      </c>
      <c r="J65" s="10">
        <v>0</v>
      </c>
      <c r="K65" s="10">
        <v>0</v>
      </c>
      <c r="L65" s="10">
        <v>4804.8100000000004</v>
      </c>
      <c r="M65" s="10">
        <v>0</v>
      </c>
      <c r="N65" s="10">
        <v>0</v>
      </c>
      <c r="O65" s="10">
        <v>0</v>
      </c>
      <c r="P65" s="10">
        <v>0</v>
      </c>
      <c r="Q65" s="10">
        <v>0</v>
      </c>
    </row>
    <row r="66" spans="1:17" ht="19.5" x14ac:dyDescent="0.2">
      <c r="A66" s="9" t="s">
        <v>256</v>
      </c>
      <c r="B66" s="9" t="s">
        <v>255</v>
      </c>
      <c r="C66" s="9" t="s">
        <v>74</v>
      </c>
      <c r="D66" s="9" t="s">
        <v>75</v>
      </c>
      <c r="E66" s="10">
        <v>9303.1200000000008</v>
      </c>
      <c r="F66" s="10">
        <v>9303.1200000000008</v>
      </c>
      <c r="G66" s="10">
        <v>0</v>
      </c>
      <c r="H66" s="10">
        <v>0</v>
      </c>
      <c r="I66" s="10">
        <v>938.75</v>
      </c>
      <c r="J66" s="10">
        <v>287.5</v>
      </c>
      <c r="K66" s="10">
        <v>2313.0700000000002</v>
      </c>
      <c r="L66" s="10">
        <v>2575</v>
      </c>
      <c r="M66" s="10">
        <v>0</v>
      </c>
      <c r="N66" s="10">
        <v>3188.8</v>
      </c>
      <c r="O66" s="10">
        <v>0</v>
      </c>
      <c r="P66" s="10">
        <v>0</v>
      </c>
      <c r="Q66" s="10">
        <v>0</v>
      </c>
    </row>
    <row r="67" spans="1:17" x14ac:dyDescent="0.2">
      <c r="A67" s="9" t="s">
        <v>256</v>
      </c>
      <c r="B67" s="9" t="s">
        <v>255</v>
      </c>
      <c r="C67" s="9" t="s">
        <v>472</v>
      </c>
      <c r="D67" s="9" t="s">
        <v>471</v>
      </c>
      <c r="E67" s="10">
        <v>8593.75</v>
      </c>
      <c r="F67" s="10">
        <v>8593.75</v>
      </c>
      <c r="G67" s="10">
        <v>0</v>
      </c>
      <c r="H67" s="10">
        <v>0</v>
      </c>
      <c r="I67" s="10">
        <v>0</v>
      </c>
      <c r="J67" s="10">
        <v>0</v>
      </c>
      <c r="K67" s="10">
        <v>0</v>
      </c>
      <c r="L67" s="10">
        <v>0</v>
      </c>
      <c r="M67" s="10">
        <v>0</v>
      </c>
      <c r="N67" s="10">
        <v>8593.75</v>
      </c>
      <c r="O67" s="10">
        <v>0</v>
      </c>
      <c r="P67" s="10">
        <v>0</v>
      </c>
      <c r="Q67" s="10">
        <v>0</v>
      </c>
    </row>
    <row r="68" spans="1:17" x14ac:dyDescent="0.2">
      <c r="A68" s="9" t="s">
        <v>256</v>
      </c>
      <c r="B68" s="9" t="s">
        <v>255</v>
      </c>
      <c r="C68" s="9" t="s">
        <v>168</v>
      </c>
      <c r="D68" s="9" t="s">
        <v>169</v>
      </c>
      <c r="E68" s="10">
        <v>8321.57</v>
      </c>
      <c r="F68" s="10">
        <v>5230.71</v>
      </c>
      <c r="G68" s="10">
        <v>3090.86</v>
      </c>
      <c r="H68" s="10">
        <v>689.65</v>
      </c>
      <c r="I68" s="10">
        <v>0</v>
      </c>
      <c r="J68" s="10">
        <v>4541.0600000000004</v>
      </c>
      <c r="K68" s="10">
        <v>0</v>
      </c>
      <c r="L68" s="10">
        <v>0</v>
      </c>
      <c r="M68" s="10">
        <v>0</v>
      </c>
      <c r="N68" s="10">
        <v>0</v>
      </c>
      <c r="O68" s="10">
        <v>0</v>
      </c>
      <c r="P68" s="10">
        <v>0</v>
      </c>
      <c r="Q68" s="10">
        <v>0</v>
      </c>
    </row>
    <row r="69" spans="1:17" x14ac:dyDescent="0.2">
      <c r="A69" s="9" t="s">
        <v>256</v>
      </c>
      <c r="B69" s="9" t="s">
        <v>255</v>
      </c>
      <c r="C69" s="9" t="s">
        <v>92</v>
      </c>
      <c r="D69" s="9" t="s">
        <v>93</v>
      </c>
      <c r="E69" s="10">
        <v>8312.5</v>
      </c>
      <c r="F69" s="10">
        <v>8312.5</v>
      </c>
      <c r="G69" s="10">
        <v>0</v>
      </c>
      <c r="H69" s="10">
        <v>5812.5</v>
      </c>
      <c r="I69" s="10">
        <v>0</v>
      </c>
      <c r="J69" s="10">
        <v>0</v>
      </c>
      <c r="K69" s="10">
        <v>2500</v>
      </c>
      <c r="L69" s="10">
        <v>0</v>
      </c>
      <c r="M69" s="10">
        <v>0</v>
      </c>
      <c r="N69" s="10">
        <v>0</v>
      </c>
      <c r="O69" s="10">
        <v>0</v>
      </c>
      <c r="P69" s="10">
        <v>0</v>
      </c>
      <c r="Q69" s="10">
        <v>0</v>
      </c>
    </row>
    <row r="70" spans="1:17" ht="19.5" x14ac:dyDescent="0.2">
      <c r="A70" s="9" t="s">
        <v>256</v>
      </c>
      <c r="B70" s="9" t="s">
        <v>255</v>
      </c>
      <c r="C70" s="9" t="s">
        <v>562</v>
      </c>
      <c r="D70" s="9" t="s">
        <v>561</v>
      </c>
      <c r="E70" s="10">
        <v>7794.05</v>
      </c>
      <c r="F70" s="10">
        <v>7794.05</v>
      </c>
      <c r="G70" s="10">
        <v>0</v>
      </c>
      <c r="H70" s="10">
        <v>0</v>
      </c>
      <c r="I70" s="10">
        <v>0</v>
      </c>
      <c r="J70" s="10">
        <v>0</v>
      </c>
      <c r="K70" s="10">
        <v>7794.05</v>
      </c>
      <c r="L70" s="10">
        <v>0</v>
      </c>
      <c r="M70" s="10">
        <v>0</v>
      </c>
      <c r="N70" s="10">
        <v>0</v>
      </c>
      <c r="O70" s="10">
        <v>0</v>
      </c>
      <c r="P70" s="10">
        <v>0</v>
      </c>
      <c r="Q70" s="10">
        <v>0</v>
      </c>
    </row>
    <row r="71" spans="1:17" ht="19.5" x14ac:dyDescent="0.2">
      <c r="A71" s="9" t="s">
        <v>256</v>
      </c>
      <c r="B71" s="9" t="s">
        <v>255</v>
      </c>
      <c r="C71" s="9" t="s">
        <v>36</v>
      </c>
      <c r="D71" s="9" t="s">
        <v>37</v>
      </c>
      <c r="E71" s="10">
        <v>6580.23</v>
      </c>
      <c r="F71" s="10">
        <v>6580.23</v>
      </c>
      <c r="G71" s="10">
        <v>0</v>
      </c>
      <c r="H71" s="10">
        <v>1290.55</v>
      </c>
      <c r="I71" s="10">
        <v>1756.61</v>
      </c>
      <c r="J71" s="10">
        <v>4811.1000000000004</v>
      </c>
      <c r="K71" s="10">
        <v>2013.18</v>
      </c>
      <c r="L71" s="10">
        <v>-3291.21</v>
      </c>
      <c r="M71" s="10">
        <v>0</v>
      </c>
      <c r="N71" s="10">
        <v>0</v>
      </c>
      <c r="O71" s="10">
        <v>0</v>
      </c>
      <c r="P71" s="10">
        <v>0</v>
      </c>
      <c r="Q71" s="10">
        <v>0</v>
      </c>
    </row>
    <row r="72" spans="1:17" ht="29.25" x14ac:dyDescent="0.2">
      <c r="A72" s="9" t="s">
        <v>266</v>
      </c>
      <c r="B72" s="9" t="s">
        <v>265</v>
      </c>
      <c r="C72" s="9" t="s">
        <v>498</v>
      </c>
      <c r="D72" s="9" t="s">
        <v>497</v>
      </c>
      <c r="E72" s="10">
        <v>6446.62</v>
      </c>
      <c r="F72" s="10">
        <v>6446.62</v>
      </c>
      <c r="G72" s="10">
        <v>0</v>
      </c>
      <c r="H72" s="10">
        <v>0</v>
      </c>
      <c r="I72" s="10">
        <v>0</v>
      </c>
      <c r="J72" s="10">
        <v>0</v>
      </c>
      <c r="K72" s="10">
        <v>0</v>
      </c>
      <c r="L72" s="10">
        <v>6326.44</v>
      </c>
      <c r="M72" s="10">
        <v>0</v>
      </c>
      <c r="N72" s="10">
        <v>0</v>
      </c>
      <c r="O72" s="10">
        <v>120.18</v>
      </c>
      <c r="P72" s="10">
        <v>0</v>
      </c>
      <c r="Q72" s="10">
        <v>0</v>
      </c>
    </row>
    <row r="73" spans="1:17" ht="19.5" x14ac:dyDescent="0.2">
      <c r="A73" s="9" t="s">
        <v>266</v>
      </c>
      <c r="B73" s="9" t="s">
        <v>265</v>
      </c>
      <c r="C73" s="9" t="s">
        <v>386</v>
      </c>
      <c r="D73" s="9" t="s">
        <v>385</v>
      </c>
      <c r="E73" s="10">
        <v>6298.48</v>
      </c>
      <c r="F73" s="10">
        <v>6298.48</v>
      </c>
      <c r="G73" s="10">
        <v>0</v>
      </c>
      <c r="H73" s="10">
        <v>0</v>
      </c>
      <c r="I73" s="10">
        <v>0</v>
      </c>
      <c r="J73" s="10">
        <v>0</v>
      </c>
      <c r="K73" s="10">
        <v>0</v>
      </c>
      <c r="L73" s="10">
        <v>0</v>
      </c>
      <c r="M73" s="10">
        <v>0</v>
      </c>
      <c r="N73" s="10">
        <v>0</v>
      </c>
      <c r="O73" s="10">
        <v>0</v>
      </c>
      <c r="P73" s="10">
        <v>0</v>
      </c>
      <c r="Q73" s="10">
        <v>6298.48</v>
      </c>
    </row>
    <row r="74" spans="1:17" x14ac:dyDescent="0.2">
      <c r="A74" s="9" t="s">
        <v>256</v>
      </c>
      <c r="B74" s="9" t="s">
        <v>255</v>
      </c>
      <c r="C74" s="9" t="s">
        <v>516</v>
      </c>
      <c r="D74" s="9" t="s">
        <v>515</v>
      </c>
      <c r="E74" s="10">
        <v>6054.78</v>
      </c>
      <c r="F74" s="10">
        <v>6054.78</v>
      </c>
      <c r="G74" s="10">
        <v>0</v>
      </c>
      <c r="H74" s="10">
        <v>23.94</v>
      </c>
      <c r="I74" s="10">
        <v>1034.6199999999999</v>
      </c>
      <c r="J74" s="10">
        <v>86.11</v>
      </c>
      <c r="K74" s="10">
        <v>1914.7</v>
      </c>
      <c r="L74" s="10">
        <v>0</v>
      </c>
      <c r="M74" s="10">
        <v>2879.39</v>
      </c>
      <c r="N74" s="10">
        <v>116.02</v>
      </c>
      <c r="O74" s="10">
        <v>0</v>
      </c>
      <c r="P74" s="10">
        <v>0</v>
      </c>
      <c r="Q74" s="10">
        <v>0</v>
      </c>
    </row>
    <row r="75" spans="1:17" ht="19.5" x14ac:dyDescent="0.2">
      <c r="A75" s="9" t="s">
        <v>256</v>
      </c>
      <c r="B75" s="9" t="s">
        <v>255</v>
      </c>
      <c r="C75" s="9" t="s">
        <v>452</v>
      </c>
      <c r="D75" s="9" t="s">
        <v>451</v>
      </c>
      <c r="E75" s="10">
        <v>5654.07</v>
      </c>
      <c r="F75" s="10">
        <v>5654.07</v>
      </c>
      <c r="G75" s="10">
        <v>0</v>
      </c>
      <c r="H75" s="10">
        <v>5296.88</v>
      </c>
      <c r="I75" s="10">
        <v>0</v>
      </c>
      <c r="J75" s="10">
        <v>0</v>
      </c>
      <c r="K75" s="10">
        <v>0</v>
      </c>
      <c r="L75" s="10">
        <v>0</v>
      </c>
      <c r="M75" s="10">
        <v>357.19</v>
      </c>
      <c r="N75" s="10">
        <v>0</v>
      </c>
      <c r="O75" s="10">
        <v>0</v>
      </c>
      <c r="P75" s="10">
        <v>0</v>
      </c>
      <c r="Q75" s="10">
        <v>0</v>
      </c>
    </row>
    <row r="76" spans="1:17" x14ac:dyDescent="0.2">
      <c r="A76" s="9" t="s">
        <v>256</v>
      </c>
      <c r="B76" s="9" t="s">
        <v>255</v>
      </c>
      <c r="C76" s="9" t="s">
        <v>276</v>
      </c>
      <c r="D76" s="9" t="s">
        <v>275</v>
      </c>
      <c r="E76" s="10">
        <v>5622.51</v>
      </c>
      <c r="F76" s="10">
        <v>5622.51</v>
      </c>
      <c r="G76" s="10">
        <v>0</v>
      </c>
      <c r="H76" s="10">
        <v>0</v>
      </c>
      <c r="I76" s="10">
        <v>0</v>
      </c>
      <c r="J76" s="10">
        <v>0</v>
      </c>
      <c r="K76" s="10">
        <v>0</v>
      </c>
      <c r="L76" s="10">
        <v>0</v>
      </c>
      <c r="M76" s="10">
        <v>0</v>
      </c>
      <c r="N76" s="10">
        <v>0</v>
      </c>
      <c r="O76" s="10">
        <v>0</v>
      </c>
      <c r="P76" s="10">
        <v>5622.51</v>
      </c>
      <c r="Q76" s="10">
        <v>0</v>
      </c>
    </row>
    <row r="77" spans="1:17" ht="29.25" x14ac:dyDescent="0.2">
      <c r="A77" s="9" t="s">
        <v>256</v>
      </c>
      <c r="B77" s="9" t="s">
        <v>255</v>
      </c>
      <c r="C77" s="9" t="s">
        <v>606</v>
      </c>
      <c r="D77" s="9" t="s">
        <v>605</v>
      </c>
      <c r="E77" s="10">
        <v>5203.57</v>
      </c>
      <c r="F77" s="10">
        <v>5203.57</v>
      </c>
      <c r="G77" s="10">
        <v>0</v>
      </c>
      <c r="H77" s="10">
        <v>0</v>
      </c>
      <c r="I77" s="10">
        <v>0</v>
      </c>
      <c r="J77" s="10">
        <v>5203.21</v>
      </c>
      <c r="K77" s="10">
        <v>0</v>
      </c>
      <c r="L77" s="10">
        <v>0</v>
      </c>
      <c r="M77" s="10">
        <v>0</v>
      </c>
      <c r="N77" s="10">
        <v>0.36</v>
      </c>
      <c r="O77" s="10">
        <v>0</v>
      </c>
      <c r="P77" s="10">
        <v>0</v>
      </c>
      <c r="Q77" s="10">
        <v>0</v>
      </c>
    </row>
    <row r="78" spans="1:17" ht="19.5" x14ac:dyDescent="0.2">
      <c r="A78" s="9" t="s">
        <v>256</v>
      </c>
      <c r="B78" s="9" t="s">
        <v>255</v>
      </c>
      <c r="C78" s="9" t="s">
        <v>82</v>
      </c>
      <c r="D78" s="9" t="s">
        <v>83</v>
      </c>
      <c r="E78" s="10">
        <v>4616</v>
      </c>
      <c r="F78" s="10">
        <v>4616</v>
      </c>
      <c r="G78" s="10">
        <v>0</v>
      </c>
      <c r="H78" s="10">
        <v>0</v>
      </c>
      <c r="I78" s="10">
        <v>0</v>
      </c>
      <c r="J78" s="10">
        <v>4616</v>
      </c>
      <c r="K78" s="10">
        <v>0</v>
      </c>
      <c r="L78" s="10">
        <v>0</v>
      </c>
      <c r="M78" s="10">
        <v>0</v>
      </c>
      <c r="N78" s="10">
        <v>0</v>
      </c>
      <c r="O78" s="10">
        <v>0</v>
      </c>
      <c r="P78" s="10">
        <v>0</v>
      </c>
      <c r="Q78" s="10">
        <v>0</v>
      </c>
    </row>
    <row r="79" spans="1:17" ht="19.5" x14ac:dyDescent="0.2">
      <c r="A79" s="9" t="s">
        <v>256</v>
      </c>
      <c r="B79" s="9" t="s">
        <v>255</v>
      </c>
      <c r="C79" s="9" t="s">
        <v>592</v>
      </c>
      <c r="D79" s="9" t="s">
        <v>591</v>
      </c>
      <c r="E79" s="10">
        <v>4423.37</v>
      </c>
      <c r="F79" s="10">
        <v>2948.37</v>
      </c>
      <c r="G79" s="10">
        <v>1475</v>
      </c>
      <c r="H79" s="10">
        <v>1475</v>
      </c>
      <c r="I79" s="10">
        <v>0</v>
      </c>
      <c r="J79" s="10">
        <v>0</v>
      </c>
      <c r="K79" s="10">
        <v>1475</v>
      </c>
      <c r="L79" s="10">
        <v>0</v>
      </c>
      <c r="M79" s="10">
        <v>-1.63</v>
      </c>
      <c r="N79" s="10">
        <v>0</v>
      </c>
      <c r="O79" s="10">
        <v>0</v>
      </c>
      <c r="P79" s="10">
        <v>0</v>
      </c>
      <c r="Q79" s="10">
        <v>0</v>
      </c>
    </row>
    <row r="80" spans="1:17" ht="19.5" x14ac:dyDescent="0.2">
      <c r="A80" s="9" t="s">
        <v>256</v>
      </c>
      <c r="B80" s="9" t="s">
        <v>255</v>
      </c>
      <c r="C80" s="9" t="s">
        <v>460</v>
      </c>
      <c r="D80" s="9" t="s">
        <v>459</v>
      </c>
      <c r="E80" s="10">
        <v>4333</v>
      </c>
      <c r="F80" s="10">
        <v>4333</v>
      </c>
      <c r="G80" s="10">
        <v>0</v>
      </c>
      <c r="H80" s="10">
        <v>0</v>
      </c>
      <c r="I80" s="10">
        <v>0</v>
      </c>
      <c r="J80" s="10">
        <v>0</v>
      </c>
      <c r="K80" s="10">
        <v>0</v>
      </c>
      <c r="L80" s="10">
        <v>0</v>
      </c>
      <c r="M80" s="10">
        <v>4609.25</v>
      </c>
      <c r="N80" s="10">
        <v>-276.25</v>
      </c>
      <c r="O80" s="10">
        <v>0</v>
      </c>
      <c r="P80" s="10">
        <v>0</v>
      </c>
      <c r="Q80" s="10">
        <v>0</v>
      </c>
    </row>
    <row r="81" spans="1:17" ht="19.5" x14ac:dyDescent="0.2">
      <c r="A81" s="9" t="s">
        <v>256</v>
      </c>
      <c r="B81" s="9" t="s">
        <v>255</v>
      </c>
      <c r="C81" s="9" t="s">
        <v>548</v>
      </c>
      <c r="D81" s="9" t="s">
        <v>547</v>
      </c>
      <c r="E81" s="10">
        <v>4260</v>
      </c>
      <c r="F81" s="10">
        <v>4260</v>
      </c>
      <c r="G81" s="10">
        <v>0</v>
      </c>
      <c r="H81" s="10">
        <v>0</v>
      </c>
      <c r="I81" s="10">
        <v>0</v>
      </c>
      <c r="J81" s="10">
        <v>0</v>
      </c>
      <c r="K81" s="10">
        <v>4260</v>
      </c>
      <c r="L81" s="10">
        <v>0</v>
      </c>
      <c r="M81" s="10">
        <v>0</v>
      </c>
      <c r="N81" s="10">
        <v>0</v>
      </c>
      <c r="O81" s="10">
        <v>0</v>
      </c>
      <c r="P81" s="10">
        <v>0</v>
      </c>
      <c r="Q81" s="10">
        <v>0</v>
      </c>
    </row>
    <row r="82" spans="1:17" ht="29.25" x14ac:dyDescent="0.2">
      <c r="A82" s="9" t="s">
        <v>256</v>
      </c>
      <c r="B82" s="9" t="s">
        <v>255</v>
      </c>
      <c r="C82" s="9" t="s">
        <v>392</v>
      </c>
      <c r="D82" s="9" t="s">
        <v>391</v>
      </c>
      <c r="E82" s="10">
        <v>4000</v>
      </c>
      <c r="F82" s="10">
        <v>4000</v>
      </c>
      <c r="G82" s="10">
        <v>0</v>
      </c>
      <c r="H82" s="10">
        <v>0</v>
      </c>
      <c r="I82" s="10">
        <v>1000</v>
      </c>
      <c r="J82" s="10">
        <v>0</v>
      </c>
      <c r="K82" s="10">
        <v>0</v>
      </c>
      <c r="L82" s="10">
        <v>0</v>
      </c>
      <c r="M82" s="10">
        <v>0</v>
      </c>
      <c r="N82" s="10">
        <v>3000</v>
      </c>
      <c r="O82" s="10">
        <v>0</v>
      </c>
      <c r="P82" s="10">
        <v>0</v>
      </c>
      <c r="Q82" s="10">
        <v>0</v>
      </c>
    </row>
    <row r="83" spans="1:17" ht="19.5" x14ac:dyDescent="0.2">
      <c r="A83" s="9" t="s">
        <v>256</v>
      </c>
      <c r="B83" s="9" t="s">
        <v>255</v>
      </c>
      <c r="C83" s="9" t="s">
        <v>412</v>
      </c>
      <c r="D83" s="9" t="s">
        <v>411</v>
      </c>
      <c r="E83" s="10">
        <v>3995</v>
      </c>
      <c r="F83" s="10">
        <v>3995</v>
      </c>
      <c r="G83" s="10">
        <v>0</v>
      </c>
      <c r="H83" s="10">
        <v>0</v>
      </c>
      <c r="I83" s="10">
        <v>0</v>
      </c>
      <c r="J83" s="10">
        <v>3995</v>
      </c>
      <c r="K83" s="10">
        <v>0</v>
      </c>
      <c r="L83" s="10">
        <v>0</v>
      </c>
      <c r="M83" s="10">
        <v>0</v>
      </c>
      <c r="N83" s="10">
        <v>0</v>
      </c>
      <c r="O83" s="10">
        <v>0</v>
      </c>
      <c r="P83" s="10">
        <v>0</v>
      </c>
      <c r="Q83" s="10">
        <v>0</v>
      </c>
    </row>
    <row r="84" spans="1:17" ht="19.5" x14ac:dyDescent="0.2">
      <c r="A84" s="9" t="s">
        <v>256</v>
      </c>
      <c r="B84" s="9" t="s">
        <v>255</v>
      </c>
      <c r="C84" s="9" t="s">
        <v>300</v>
      </c>
      <c r="D84" s="9" t="s">
        <v>299</v>
      </c>
      <c r="E84" s="10">
        <v>3937.5</v>
      </c>
      <c r="F84" s="10">
        <v>3937.5</v>
      </c>
      <c r="G84" s="10">
        <v>0</v>
      </c>
      <c r="H84" s="10">
        <v>0</v>
      </c>
      <c r="I84" s="10">
        <v>0</v>
      </c>
      <c r="J84" s="10">
        <v>0</v>
      </c>
      <c r="K84" s="10">
        <v>0</v>
      </c>
      <c r="L84" s="10">
        <v>0</v>
      </c>
      <c r="M84" s="10">
        <v>0</v>
      </c>
      <c r="N84" s="10">
        <v>0</v>
      </c>
      <c r="O84" s="10">
        <v>0</v>
      </c>
      <c r="P84" s="10">
        <v>3937.5</v>
      </c>
      <c r="Q84" s="10">
        <v>0</v>
      </c>
    </row>
    <row r="85" spans="1:17" ht="19.5" x14ac:dyDescent="0.2">
      <c r="A85" s="9" t="s">
        <v>256</v>
      </c>
      <c r="B85" s="9" t="s">
        <v>255</v>
      </c>
      <c r="C85" s="9" t="s">
        <v>544</v>
      </c>
      <c r="D85" s="9" t="s">
        <v>543</v>
      </c>
      <c r="E85" s="10">
        <v>3875</v>
      </c>
      <c r="F85" s="10">
        <v>3875</v>
      </c>
      <c r="G85" s="10">
        <v>0</v>
      </c>
      <c r="H85" s="10">
        <v>0</v>
      </c>
      <c r="I85" s="10">
        <v>0</v>
      </c>
      <c r="J85" s="10">
        <v>0</v>
      </c>
      <c r="K85" s="10">
        <v>3875</v>
      </c>
      <c r="L85" s="10">
        <v>0</v>
      </c>
      <c r="M85" s="10">
        <v>0</v>
      </c>
      <c r="N85" s="10">
        <v>0</v>
      </c>
      <c r="O85" s="10">
        <v>0</v>
      </c>
      <c r="P85" s="10">
        <v>0</v>
      </c>
      <c r="Q85" s="10">
        <v>0</v>
      </c>
    </row>
    <row r="86" spans="1:17" ht="29.25" x14ac:dyDescent="0.2">
      <c r="A86" s="9" t="s">
        <v>256</v>
      </c>
      <c r="B86" s="9" t="s">
        <v>255</v>
      </c>
      <c r="C86" s="9" t="s">
        <v>528</v>
      </c>
      <c r="D86" s="9" t="s">
        <v>527</v>
      </c>
      <c r="E86" s="10">
        <v>3870.41</v>
      </c>
      <c r="F86" s="10">
        <v>3805.91</v>
      </c>
      <c r="G86" s="10">
        <v>64.5</v>
      </c>
      <c r="H86" s="10">
        <v>5000</v>
      </c>
      <c r="I86" s="10">
        <v>97</v>
      </c>
      <c r="J86" s="10">
        <v>0</v>
      </c>
      <c r="K86" s="10">
        <v>639.70000000000005</v>
      </c>
      <c r="L86" s="10">
        <v>0</v>
      </c>
      <c r="M86" s="10">
        <v>115.21</v>
      </c>
      <c r="N86" s="10">
        <v>206</v>
      </c>
      <c r="O86" s="10">
        <v>0</v>
      </c>
      <c r="P86" s="10">
        <v>-2252</v>
      </c>
      <c r="Q86" s="10">
        <v>0</v>
      </c>
    </row>
    <row r="87" spans="1:17" x14ac:dyDescent="0.2">
      <c r="A87" s="9" t="s">
        <v>256</v>
      </c>
      <c r="B87" s="9" t="s">
        <v>255</v>
      </c>
      <c r="C87" s="9" t="s">
        <v>56</v>
      </c>
      <c r="D87" s="9" t="s">
        <v>57</v>
      </c>
      <c r="E87" s="10">
        <v>3282.81</v>
      </c>
      <c r="F87" s="10">
        <v>3282.81</v>
      </c>
      <c r="G87" s="10">
        <v>0</v>
      </c>
      <c r="H87" s="10">
        <v>0</v>
      </c>
      <c r="I87" s="10">
        <v>0</v>
      </c>
      <c r="J87" s="10">
        <v>0</v>
      </c>
      <c r="K87" s="10">
        <v>630</v>
      </c>
      <c r="L87" s="10">
        <v>630</v>
      </c>
      <c r="M87" s="10">
        <v>676.2</v>
      </c>
      <c r="N87" s="10">
        <v>315</v>
      </c>
      <c r="O87" s="10">
        <v>1031.6099999999999</v>
      </c>
      <c r="P87" s="10">
        <v>0</v>
      </c>
      <c r="Q87" s="10">
        <v>0</v>
      </c>
    </row>
    <row r="88" spans="1:17" ht="19.5" x14ac:dyDescent="0.2">
      <c r="A88" s="9" t="s">
        <v>256</v>
      </c>
      <c r="B88" s="9" t="s">
        <v>255</v>
      </c>
      <c r="C88" s="9" t="s">
        <v>432</v>
      </c>
      <c r="D88" s="9" t="s">
        <v>431</v>
      </c>
      <c r="E88" s="10">
        <v>3204.53</v>
      </c>
      <c r="F88" s="10">
        <v>3204.53</v>
      </c>
      <c r="G88" s="10">
        <v>0</v>
      </c>
      <c r="H88" s="10">
        <v>0</v>
      </c>
      <c r="I88" s="10">
        <v>0</v>
      </c>
      <c r="J88" s="10">
        <v>0</v>
      </c>
      <c r="K88" s="10">
        <v>0</v>
      </c>
      <c r="L88" s="10">
        <v>0</v>
      </c>
      <c r="M88" s="10">
        <v>0</v>
      </c>
      <c r="N88" s="10">
        <v>0</v>
      </c>
      <c r="O88" s="10">
        <v>0</v>
      </c>
      <c r="P88" s="10">
        <v>0</v>
      </c>
      <c r="Q88" s="10">
        <v>3204.53</v>
      </c>
    </row>
    <row r="89" spans="1:17" ht="19.5" x14ac:dyDescent="0.2">
      <c r="A89" s="9" t="s">
        <v>256</v>
      </c>
      <c r="B89" s="9" t="s">
        <v>255</v>
      </c>
      <c r="C89" s="9" t="s">
        <v>258</v>
      </c>
      <c r="D89" s="9" t="s">
        <v>257</v>
      </c>
      <c r="E89" s="10">
        <v>3179.68</v>
      </c>
      <c r="F89" s="10">
        <v>3179.68</v>
      </c>
      <c r="G89" s="10">
        <v>0</v>
      </c>
      <c r="H89" s="10">
        <v>0</v>
      </c>
      <c r="I89" s="10">
        <v>0</v>
      </c>
      <c r="J89" s="10">
        <v>0</v>
      </c>
      <c r="K89" s="10">
        <v>0</v>
      </c>
      <c r="L89" s="10">
        <v>1156.25</v>
      </c>
      <c r="M89" s="10">
        <v>0</v>
      </c>
      <c r="N89" s="10">
        <v>2023.43</v>
      </c>
      <c r="O89" s="10">
        <v>0</v>
      </c>
      <c r="P89" s="10">
        <v>0</v>
      </c>
      <c r="Q89" s="10">
        <v>0</v>
      </c>
    </row>
    <row r="90" spans="1:17" x14ac:dyDescent="0.2">
      <c r="A90" s="9" t="s">
        <v>256</v>
      </c>
      <c r="B90" s="9" t="s">
        <v>255</v>
      </c>
      <c r="C90" s="9" t="s">
        <v>494</v>
      </c>
      <c r="D90" s="9" t="s">
        <v>493</v>
      </c>
      <c r="E90" s="10">
        <v>3037.49</v>
      </c>
      <c r="F90" s="10">
        <v>3037.49</v>
      </c>
      <c r="G90" s="10">
        <v>0</v>
      </c>
      <c r="H90" s="10">
        <v>0</v>
      </c>
      <c r="I90" s="10">
        <v>0</v>
      </c>
      <c r="J90" s="10">
        <v>213.67</v>
      </c>
      <c r="K90" s="10">
        <v>0</v>
      </c>
      <c r="L90" s="10">
        <v>0</v>
      </c>
      <c r="M90" s="10">
        <v>854.69</v>
      </c>
      <c r="N90" s="10">
        <v>1969.13</v>
      </c>
      <c r="O90" s="10">
        <v>0</v>
      </c>
      <c r="P90" s="10">
        <v>0</v>
      </c>
      <c r="Q90" s="10">
        <v>0</v>
      </c>
    </row>
    <row r="91" spans="1:17" ht="19.5" x14ac:dyDescent="0.2">
      <c r="A91" s="9" t="s">
        <v>256</v>
      </c>
      <c r="B91" s="9" t="s">
        <v>255</v>
      </c>
      <c r="C91" s="9" t="s">
        <v>554</v>
      </c>
      <c r="D91" s="9" t="s">
        <v>553</v>
      </c>
      <c r="E91" s="10">
        <v>3031.94</v>
      </c>
      <c r="F91" s="10">
        <v>2973.44</v>
      </c>
      <c r="G91" s="10">
        <v>58.5</v>
      </c>
      <c r="H91" s="10">
        <v>0</v>
      </c>
      <c r="I91" s="10">
        <v>1741.69</v>
      </c>
      <c r="J91" s="10">
        <v>0</v>
      </c>
      <c r="K91" s="10">
        <v>0</v>
      </c>
      <c r="L91" s="10">
        <v>1231.75</v>
      </c>
      <c r="M91" s="10">
        <v>0</v>
      </c>
      <c r="N91" s="10">
        <v>0</v>
      </c>
      <c r="O91" s="10">
        <v>0</v>
      </c>
      <c r="P91" s="10">
        <v>0</v>
      </c>
      <c r="Q91" s="10">
        <v>0</v>
      </c>
    </row>
    <row r="92" spans="1:17" x14ac:dyDescent="0.2">
      <c r="A92" s="9" t="s">
        <v>256</v>
      </c>
      <c r="B92" s="9" t="s">
        <v>255</v>
      </c>
      <c r="C92" s="9" t="s">
        <v>132</v>
      </c>
      <c r="D92" s="9" t="s">
        <v>133</v>
      </c>
      <c r="E92" s="10">
        <v>3008.18</v>
      </c>
      <c r="F92" s="10">
        <v>3008.18</v>
      </c>
      <c r="G92" s="10">
        <v>0</v>
      </c>
      <c r="H92" s="10">
        <v>0</v>
      </c>
      <c r="I92" s="10">
        <v>0</v>
      </c>
      <c r="J92" s="10">
        <v>0</v>
      </c>
      <c r="K92" s="10">
        <v>0</v>
      </c>
      <c r="L92" s="10">
        <v>0</v>
      </c>
      <c r="M92" s="10">
        <v>0</v>
      </c>
      <c r="N92" s="10">
        <v>1800</v>
      </c>
      <c r="O92" s="10">
        <v>0</v>
      </c>
      <c r="P92" s="10">
        <v>0</v>
      </c>
      <c r="Q92" s="10">
        <v>1208.18</v>
      </c>
    </row>
    <row r="93" spans="1:17" x14ac:dyDescent="0.2">
      <c r="A93" s="9" t="s">
        <v>256</v>
      </c>
      <c r="B93" s="9" t="s">
        <v>255</v>
      </c>
      <c r="C93" s="9" t="s">
        <v>278</v>
      </c>
      <c r="D93" s="9" t="s">
        <v>277</v>
      </c>
      <c r="E93" s="10">
        <v>2992.9</v>
      </c>
      <c r="F93" s="10">
        <v>2992.9</v>
      </c>
      <c r="G93" s="10">
        <v>0</v>
      </c>
      <c r="H93" s="10">
        <v>0</v>
      </c>
      <c r="I93" s="10">
        <v>0</v>
      </c>
      <c r="J93" s="10">
        <v>0</v>
      </c>
      <c r="K93" s="10">
        <v>0</v>
      </c>
      <c r="L93" s="10">
        <v>0</v>
      </c>
      <c r="M93" s="10">
        <v>0</v>
      </c>
      <c r="N93" s="10">
        <v>0</v>
      </c>
      <c r="O93" s="10">
        <v>0</v>
      </c>
      <c r="P93" s="10">
        <v>2992.9</v>
      </c>
      <c r="Q93" s="10">
        <v>0</v>
      </c>
    </row>
    <row r="94" spans="1:17" ht="19.5" x14ac:dyDescent="0.2">
      <c r="A94" s="9" t="s">
        <v>256</v>
      </c>
      <c r="B94" s="9" t="s">
        <v>255</v>
      </c>
      <c r="C94" s="9" t="s">
        <v>360</v>
      </c>
      <c r="D94" s="9" t="s">
        <v>359</v>
      </c>
      <c r="E94" s="10">
        <v>2981.25</v>
      </c>
      <c r="F94" s="10">
        <v>2981.25</v>
      </c>
      <c r="G94" s="10">
        <v>0</v>
      </c>
      <c r="H94" s="10">
        <v>0</v>
      </c>
      <c r="I94" s="10">
        <v>2981.25</v>
      </c>
      <c r="J94" s="10">
        <v>0</v>
      </c>
      <c r="K94" s="10">
        <v>0</v>
      </c>
      <c r="L94" s="10">
        <v>0</v>
      </c>
      <c r="M94" s="10">
        <v>0</v>
      </c>
      <c r="N94" s="10">
        <v>0</v>
      </c>
      <c r="O94" s="10">
        <v>0</v>
      </c>
      <c r="P94" s="10">
        <v>0</v>
      </c>
      <c r="Q94" s="10">
        <v>0</v>
      </c>
    </row>
    <row r="95" spans="1:17" x14ac:dyDescent="0.2">
      <c r="A95" s="9" t="s">
        <v>256</v>
      </c>
      <c r="B95" s="9" t="s">
        <v>255</v>
      </c>
      <c r="C95" s="9" t="s">
        <v>282</v>
      </c>
      <c r="D95" s="9" t="s">
        <v>281</v>
      </c>
      <c r="E95" s="10">
        <v>2663.17</v>
      </c>
      <c r="F95" s="10">
        <v>2663.17</v>
      </c>
      <c r="G95" s="10">
        <v>0</v>
      </c>
      <c r="H95" s="10">
        <v>0</v>
      </c>
      <c r="I95" s="10">
        <v>0</v>
      </c>
      <c r="J95" s="10">
        <v>0</v>
      </c>
      <c r="K95" s="10">
        <v>0</v>
      </c>
      <c r="L95" s="10">
        <v>2154.38</v>
      </c>
      <c r="M95" s="10">
        <v>0</v>
      </c>
      <c r="N95" s="10">
        <v>508.79</v>
      </c>
      <c r="O95" s="10">
        <v>0</v>
      </c>
      <c r="P95" s="10">
        <v>0</v>
      </c>
      <c r="Q95" s="10">
        <v>0</v>
      </c>
    </row>
    <row r="96" spans="1:17" ht="29.25" x14ac:dyDescent="0.2">
      <c r="A96" s="9" t="s">
        <v>256</v>
      </c>
      <c r="B96" s="9" t="s">
        <v>255</v>
      </c>
      <c r="C96" s="9" t="s">
        <v>568</v>
      </c>
      <c r="D96" s="9" t="s">
        <v>567</v>
      </c>
      <c r="E96" s="10">
        <v>2636.41</v>
      </c>
      <c r="F96" s="10">
        <v>2636.41</v>
      </c>
      <c r="G96" s="10">
        <v>0</v>
      </c>
      <c r="H96" s="10">
        <v>1494.3</v>
      </c>
      <c r="I96" s="10">
        <v>1142.1099999999999</v>
      </c>
      <c r="J96" s="10">
        <v>0</v>
      </c>
      <c r="K96" s="10">
        <v>0</v>
      </c>
      <c r="L96" s="10">
        <v>0</v>
      </c>
      <c r="M96" s="10">
        <v>0</v>
      </c>
      <c r="N96" s="10">
        <v>0</v>
      </c>
      <c r="O96" s="10">
        <v>0</v>
      </c>
      <c r="P96" s="10">
        <v>0</v>
      </c>
      <c r="Q96" s="10">
        <v>0</v>
      </c>
    </row>
    <row r="97" spans="1:17" ht="19.5" x14ac:dyDescent="0.2">
      <c r="A97" s="9" t="s">
        <v>256</v>
      </c>
      <c r="B97" s="9" t="s">
        <v>255</v>
      </c>
      <c r="C97" s="9" t="s">
        <v>262</v>
      </c>
      <c r="D97" s="9" t="s">
        <v>261</v>
      </c>
      <c r="E97" s="10">
        <v>2500</v>
      </c>
      <c r="F97" s="10">
        <v>2500</v>
      </c>
      <c r="G97" s="10">
        <v>0</v>
      </c>
      <c r="H97" s="10">
        <v>0</v>
      </c>
      <c r="I97" s="10">
        <v>0</v>
      </c>
      <c r="J97" s="10">
        <v>0</v>
      </c>
      <c r="K97" s="10">
        <v>0</v>
      </c>
      <c r="L97" s="10">
        <v>0</v>
      </c>
      <c r="M97" s="10">
        <v>1250</v>
      </c>
      <c r="N97" s="10">
        <v>1250</v>
      </c>
      <c r="O97" s="10">
        <v>0</v>
      </c>
      <c r="P97" s="10">
        <v>0</v>
      </c>
      <c r="Q97" s="10">
        <v>0</v>
      </c>
    </row>
    <row r="98" spans="1:17" ht="19.5" x14ac:dyDescent="0.2">
      <c r="A98" s="9" t="s">
        <v>256</v>
      </c>
      <c r="B98" s="9" t="s">
        <v>255</v>
      </c>
      <c r="C98" s="9" t="s">
        <v>362</v>
      </c>
      <c r="D98" s="9" t="s">
        <v>361</v>
      </c>
      <c r="E98" s="10">
        <v>2442.5</v>
      </c>
      <c r="F98" s="10">
        <v>2442.5</v>
      </c>
      <c r="G98" s="10">
        <v>0</v>
      </c>
      <c r="H98" s="10">
        <v>0</v>
      </c>
      <c r="I98" s="10">
        <v>0</v>
      </c>
      <c r="J98" s="10">
        <v>0</v>
      </c>
      <c r="K98" s="10">
        <v>0</v>
      </c>
      <c r="L98" s="10">
        <v>335</v>
      </c>
      <c r="M98" s="10">
        <v>335</v>
      </c>
      <c r="N98" s="10">
        <v>1772.5</v>
      </c>
      <c r="O98" s="10">
        <v>0</v>
      </c>
      <c r="P98" s="10">
        <v>0</v>
      </c>
      <c r="Q98" s="10">
        <v>0</v>
      </c>
    </row>
    <row r="99" spans="1:17" ht="29.25" x14ac:dyDescent="0.2">
      <c r="A99" s="9" t="s">
        <v>256</v>
      </c>
      <c r="B99" s="9" t="s">
        <v>255</v>
      </c>
      <c r="C99" s="9" t="s">
        <v>464</v>
      </c>
      <c r="D99" s="9" t="s">
        <v>463</v>
      </c>
      <c r="E99" s="10">
        <v>2382.5</v>
      </c>
      <c r="F99" s="10">
        <v>2382.5</v>
      </c>
      <c r="G99" s="10">
        <v>0</v>
      </c>
      <c r="H99" s="10">
        <v>1097.5</v>
      </c>
      <c r="I99" s="10">
        <v>0</v>
      </c>
      <c r="J99" s="10">
        <v>1285</v>
      </c>
      <c r="K99" s="10">
        <v>0</v>
      </c>
      <c r="L99" s="10">
        <v>0</v>
      </c>
      <c r="M99" s="10">
        <v>0</v>
      </c>
      <c r="N99" s="10">
        <v>0</v>
      </c>
      <c r="O99" s="10">
        <v>0</v>
      </c>
      <c r="P99" s="10">
        <v>0</v>
      </c>
      <c r="Q99" s="10">
        <v>0</v>
      </c>
    </row>
    <row r="100" spans="1:17" ht="19.5" x14ac:dyDescent="0.2">
      <c r="A100" s="9" t="s">
        <v>256</v>
      </c>
      <c r="B100" s="9" t="s">
        <v>255</v>
      </c>
      <c r="C100" s="9" t="s">
        <v>194</v>
      </c>
      <c r="D100" s="9" t="s">
        <v>195</v>
      </c>
      <c r="E100" s="10">
        <v>2354.2600000000002</v>
      </c>
      <c r="F100" s="10">
        <v>2354.2600000000002</v>
      </c>
      <c r="G100" s="10">
        <v>0</v>
      </c>
      <c r="H100" s="10">
        <v>0</v>
      </c>
      <c r="I100" s="10">
        <v>920.08</v>
      </c>
      <c r="J100" s="10">
        <v>422.63</v>
      </c>
      <c r="K100" s="10">
        <v>0</v>
      </c>
      <c r="L100" s="10">
        <v>934.36</v>
      </c>
      <c r="M100" s="10">
        <v>1028.95</v>
      </c>
      <c r="N100" s="10">
        <v>-951.76</v>
      </c>
      <c r="O100" s="10">
        <v>0</v>
      </c>
      <c r="P100" s="10">
        <v>0</v>
      </c>
      <c r="Q100" s="10">
        <v>0</v>
      </c>
    </row>
    <row r="101" spans="1:17" ht="19.5" x14ac:dyDescent="0.2">
      <c r="A101" s="9" t="s">
        <v>256</v>
      </c>
      <c r="B101" s="9" t="s">
        <v>255</v>
      </c>
      <c r="C101" s="9" t="s">
        <v>176</v>
      </c>
      <c r="D101" s="9" t="s">
        <v>177</v>
      </c>
      <c r="E101" s="10">
        <v>2145.17</v>
      </c>
      <c r="F101" s="10">
        <v>2145.17</v>
      </c>
      <c r="G101" s="10">
        <v>0</v>
      </c>
      <c r="H101" s="10">
        <v>1988.34</v>
      </c>
      <c r="I101" s="10">
        <v>156.83000000000001</v>
      </c>
      <c r="J101" s="10">
        <v>0</v>
      </c>
      <c r="K101" s="10">
        <v>0</v>
      </c>
      <c r="L101" s="10">
        <v>0</v>
      </c>
      <c r="M101" s="10">
        <v>0</v>
      </c>
      <c r="N101" s="10">
        <v>0</v>
      </c>
      <c r="O101" s="10">
        <v>0</v>
      </c>
      <c r="P101" s="10">
        <v>0</v>
      </c>
      <c r="Q101" s="10">
        <v>0</v>
      </c>
    </row>
    <row r="102" spans="1:17" ht="19.5" x14ac:dyDescent="0.2">
      <c r="A102" s="9" t="s">
        <v>256</v>
      </c>
      <c r="B102" s="9" t="s">
        <v>255</v>
      </c>
      <c r="C102" s="9" t="s">
        <v>308</v>
      </c>
      <c r="D102" s="9" t="s">
        <v>307</v>
      </c>
      <c r="E102" s="10">
        <v>2125</v>
      </c>
      <c r="F102" s="10">
        <v>2125</v>
      </c>
      <c r="G102" s="10">
        <v>0</v>
      </c>
      <c r="H102" s="10">
        <v>0</v>
      </c>
      <c r="I102" s="10">
        <v>0</v>
      </c>
      <c r="J102" s="10">
        <v>0</v>
      </c>
      <c r="K102" s="10">
        <v>0</v>
      </c>
      <c r="L102" s="10">
        <v>0</v>
      </c>
      <c r="M102" s="10">
        <v>0</v>
      </c>
      <c r="N102" s="10">
        <v>0</v>
      </c>
      <c r="O102" s="10">
        <v>2125</v>
      </c>
      <c r="P102" s="10">
        <v>0</v>
      </c>
      <c r="Q102" s="10">
        <v>0</v>
      </c>
    </row>
    <row r="103" spans="1:17" x14ac:dyDescent="0.2">
      <c r="A103" s="9" t="s">
        <v>256</v>
      </c>
      <c r="B103" s="9" t="s">
        <v>255</v>
      </c>
      <c r="C103" s="9" t="s">
        <v>110</v>
      </c>
      <c r="D103" s="9" t="s">
        <v>111</v>
      </c>
      <c r="E103" s="10">
        <v>2083.3200000000002</v>
      </c>
      <c r="F103" s="10">
        <v>2083.3200000000002</v>
      </c>
      <c r="G103" s="10">
        <v>0</v>
      </c>
      <c r="H103" s="10">
        <v>1041.6600000000001</v>
      </c>
      <c r="I103" s="10">
        <v>0</v>
      </c>
      <c r="J103" s="10">
        <v>1041.6600000000001</v>
      </c>
      <c r="K103" s="10">
        <v>0</v>
      </c>
      <c r="L103" s="10">
        <v>0</v>
      </c>
      <c r="M103" s="10">
        <v>0</v>
      </c>
      <c r="N103" s="10">
        <v>0</v>
      </c>
      <c r="O103" s="10">
        <v>0</v>
      </c>
      <c r="P103" s="10">
        <v>0</v>
      </c>
      <c r="Q103" s="10">
        <v>0</v>
      </c>
    </row>
    <row r="104" spans="1:17" ht="19.5" x14ac:dyDescent="0.2">
      <c r="A104" s="9" t="s">
        <v>256</v>
      </c>
      <c r="B104" s="9" t="s">
        <v>255</v>
      </c>
      <c r="C104" s="9" t="s">
        <v>438</v>
      </c>
      <c r="D104" s="9" t="s">
        <v>437</v>
      </c>
      <c r="E104" s="10">
        <v>2062.25</v>
      </c>
      <c r="F104" s="10">
        <v>2062.25</v>
      </c>
      <c r="G104" s="10">
        <v>0</v>
      </c>
      <c r="H104" s="10">
        <v>962.5</v>
      </c>
      <c r="I104" s="10">
        <v>0</v>
      </c>
      <c r="J104" s="10">
        <v>0</v>
      </c>
      <c r="K104" s="10">
        <v>0</v>
      </c>
      <c r="L104" s="10">
        <v>0</v>
      </c>
      <c r="M104" s="10">
        <v>-0.25</v>
      </c>
      <c r="N104" s="10">
        <v>1100</v>
      </c>
      <c r="O104" s="10">
        <v>0</v>
      </c>
      <c r="P104" s="10">
        <v>0</v>
      </c>
      <c r="Q104" s="10">
        <v>0</v>
      </c>
    </row>
    <row r="105" spans="1:17" ht="29.25" x14ac:dyDescent="0.2">
      <c r="A105" s="9" t="s">
        <v>256</v>
      </c>
      <c r="B105" s="9" t="s">
        <v>255</v>
      </c>
      <c r="C105" s="9" t="s">
        <v>370</v>
      </c>
      <c r="D105" s="9" t="s">
        <v>369</v>
      </c>
      <c r="E105" s="10">
        <v>2050.31</v>
      </c>
      <c r="F105" s="10">
        <v>2050.31</v>
      </c>
      <c r="G105" s="10">
        <v>0</v>
      </c>
      <c r="H105" s="10">
        <v>0</v>
      </c>
      <c r="I105" s="10">
        <v>0</v>
      </c>
      <c r="J105" s="10">
        <v>0</v>
      </c>
      <c r="K105" s="10">
        <v>2050.31</v>
      </c>
      <c r="L105" s="10">
        <v>0</v>
      </c>
      <c r="M105" s="10">
        <v>0</v>
      </c>
      <c r="N105" s="10">
        <v>0</v>
      </c>
      <c r="O105" s="10">
        <v>0</v>
      </c>
      <c r="P105" s="10">
        <v>0</v>
      </c>
      <c r="Q105" s="10">
        <v>0</v>
      </c>
    </row>
    <row r="106" spans="1:17" x14ac:dyDescent="0.2">
      <c r="A106" s="9" t="s">
        <v>256</v>
      </c>
      <c r="B106" s="9" t="s">
        <v>255</v>
      </c>
      <c r="C106" s="9" t="s">
        <v>396</v>
      </c>
      <c r="D106" s="9" t="s">
        <v>395</v>
      </c>
      <c r="E106" s="10">
        <v>2031.25</v>
      </c>
      <c r="F106" s="10">
        <v>2031.25</v>
      </c>
      <c r="G106" s="10">
        <v>0</v>
      </c>
      <c r="H106" s="10">
        <v>0</v>
      </c>
      <c r="I106" s="10">
        <v>0</v>
      </c>
      <c r="J106" s="10">
        <v>0</v>
      </c>
      <c r="K106" s="10">
        <v>0</v>
      </c>
      <c r="L106" s="10">
        <v>0</v>
      </c>
      <c r="M106" s="10">
        <v>0</v>
      </c>
      <c r="N106" s="10">
        <v>0</v>
      </c>
      <c r="O106" s="10">
        <v>2031.25</v>
      </c>
      <c r="P106" s="10">
        <v>0</v>
      </c>
      <c r="Q106" s="10">
        <v>0</v>
      </c>
    </row>
    <row r="107" spans="1:17" x14ac:dyDescent="0.2">
      <c r="A107" s="9" t="s">
        <v>256</v>
      </c>
      <c r="B107" s="9" t="s">
        <v>255</v>
      </c>
      <c r="C107" s="9" t="s">
        <v>520</v>
      </c>
      <c r="D107" s="9" t="s">
        <v>519</v>
      </c>
      <c r="E107" s="10">
        <v>2014</v>
      </c>
      <c r="F107" s="10">
        <v>2014</v>
      </c>
      <c r="G107" s="10">
        <v>0</v>
      </c>
      <c r="H107" s="10">
        <v>360</v>
      </c>
      <c r="I107" s="10">
        <v>0</v>
      </c>
      <c r="J107" s="10">
        <v>465</v>
      </c>
      <c r="K107" s="10">
        <v>1189</v>
      </c>
      <c r="L107" s="10">
        <v>0</v>
      </c>
      <c r="M107" s="10">
        <v>0</v>
      </c>
      <c r="N107" s="10">
        <v>0</v>
      </c>
      <c r="O107" s="10">
        <v>0</v>
      </c>
      <c r="P107" s="10">
        <v>0</v>
      </c>
      <c r="Q107" s="10">
        <v>0</v>
      </c>
    </row>
    <row r="108" spans="1:17" x14ac:dyDescent="0.2">
      <c r="A108" s="9" t="s">
        <v>256</v>
      </c>
      <c r="B108" s="9" t="s">
        <v>255</v>
      </c>
      <c r="C108" s="9" t="s">
        <v>598</v>
      </c>
      <c r="D108" s="9" t="s">
        <v>597</v>
      </c>
      <c r="E108" s="10">
        <v>1875</v>
      </c>
      <c r="F108" s="10">
        <v>1875</v>
      </c>
      <c r="G108" s="10">
        <v>0</v>
      </c>
      <c r="H108" s="10">
        <v>0</v>
      </c>
      <c r="I108" s="10">
        <v>0</v>
      </c>
      <c r="J108" s="10">
        <v>0</v>
      </c>
      <c r="K108" s="10">
        <v>0</v>
      </c>
      <c r="L108" s="10">
        <v>0</v>
      </c>
      <c r="M108" s="10">
        <v>0</v>
      </c>
      <c r="N108" s="10">
        <v>0</v>
      </c>
      <c r="O108" s="10">
        <v>0</v>
      </c>
      <c r="P108" s="10">
        <v>0</v>
      </c>
      <c r="Q108" s="10">
        <v>1875</v>
      </c>
    </row>
    <row r="109" spans="1:17" ht="19.5" x14ac:dyDescent="0.2">
      <c r="A109" s="9" t="s">
        <v>256</v>
      </c>
      <c r="B109" s="9" t="s">
        <v>255</v>
      </c>
      <c r="C109" s="9" t="s">
        <v>164</v>
      </c>
      <c r="D109" s="9" t="s">
        <v>165</v>
      </c>
      <c r="E109" s="10">
        <v>1875</v>
      </c>
      <c r="F109" s="10">
        <v>1875</v>
      </c>
      <c r="G109" s="10">
        <v>0</v>
      </c>
      <c r="H109" s="10">
        <v>0</v>
      </c>
      <c r="I109" s="10">
        <v>0</v>
      </c>
      <c r="J109" s="10">
        <v>0</v>
      </c>
      <c r="K109" s="10">
        <v>1875</v>
      </c>
      <c r="L109" s="10">
        <v>0</v>
      </c>
      <c r="M109" s="10">
        <v>0</v>
      </c>
      <c r="N109" s="10">
        <v>0</v>
      </c>
      <c r="O109" s="10">
        <v>0</v>
      </c>
      <c r="P109" s="10">
        <v>0</v>
      </c>
      <c r="Q109" s="10">
        <v>0</v>
      </c>
    </row>
    <row r="110" spans="1:17" x14ac:dyDescent="0.2">
      <c r="A110" s="9" t="s">
        <v>256</v>
      </c>
      <c r="B110" s="9" t="s">
        <v>255</v>
      </c>
      <c r="C110" s="9" t="s">
        <v>310</v>
      </c>
      <c r="D110" s="9" t="s">
        <v>309</v>
      </c>
      <c r="E110" s="10">
        <v>1875</v>
      </c>
      <c r="F110" s="10">
        <v>1875</v>
      </c>
      <c r="G110" s="10">
        <v>0</v>
      </c>
      <c r="H110" s="10">
        <v>0</v>
      </c>
      <c r="I110" s="10">
        <v>0</v>
      </c>
      <c r="J110" s="10">
        <v>0</v>
      </c>
      <c r="K110" s="10">
        <v>0</v>
      </c>
      <c r="L110" s="10">
        <v>1875</v>
      </c>
      <c r="M110" s="10">
        <v>0</v>
      </c>
      <c r="N110" s="10">
        <v>0</v>
      </c>
      <c r="O110" s="10">
        <v>0</v>
      </c>
      <c r="P110" s="10">
        <v>0</v>
      </c>
      <c r="Q110" s="10">
        <v>0</v>
      </c>
    </row>
    <row r="111" spans="1:17" x14ac:dyDescent="0.2">
      <c r="A111" s="9" t="s">
        <v>256</v>
      </c>
      <c r="B111" s="9" t="s">
        <v>255</v>
      </c>
      <c r="C111" s="9" t="s">
        <v>540</v>
      </c>
      <c r="D111" s="9" t="s">
        <v>539</v>
      </c>
      <c r="E111" s="10">
        <v>1864.69</v>
      </c>
      <c r="F111" s="10">
        <v>1864.69</v>
      </c>
      <c r="G111" s="10">
        <v>0</v>
      </c>
      <c r="H111" s="10">
        <v>0</v>
      </c>
      <c r="I111" s="10">
        <v>0</v>
      </c>
      <c r="J111" s="10">
        <v>0</v>
      </c>
      <c r="K111" s="10">
        <v>0</v>
      </c>
      <c r="L111" s="10">
        <v>0</v>
      </c>
      <c r="M111" s="10">
        <v>1864.69</v>
      </c>
      <c r="N111" s="10">
        <v>0</v>
      </c>
      <c r="O111" s="10">
        <v>0</v>
      </c>
      <c r="P111" s="10">
        <v>0</v>
      </c>
      <c r="Q111" s="10">
        <v>0</v>
      </c>
    </row>
    <row r="112" spans="1:17" x14ac:dyDescent="0.2">
      <c r="A112" s="9" t="s">
        <v>256</v>
      </c>
      <c r="B112" s="9" t="s">
        <v>255</v>
      </c>
      <c r="C112" s="9" t="s">
        <v>594</v>
      </c>
      <c r="D112" s="9" t="s">
        <v>593</v>
      </c>
      <c r="E112" s="10">
        <v>1685.2</v>
      </c>
      <c r="F112" s="10">
        <v>1685.2</v>
      </c>
      <c r="G112" s="10">
        <v>0</v>
      </c>
      <c r="H112" s="10">
        <v>0</v>
      </c>
      <c r="I112" s="10">
        <v>0</v>
      </c>
      <c r="J112" s="10">
        <v>0</v>
      </c>
      <c r="K112" s="10">
        <v>76.900000000000006</v>
      </c>
      <c r="L112" s="10">
        <v>0</v>
      </c>
      <c r="M112" s="10">
        <v>0</v>
      </c>
      <c r="N112" s="10">
        <v>1597.8</v>
      </c>
      <c r="O112" s="10">
        <v>0</v>
      </c>
      <c r="P112" s="10">
        <v>0</v>
      </c>
      <c r="Q112" s="10">
        <v>10.5</v>
      </c>
    </row>
    <row r="113" spans="1:17" ht="19.5" x14ac:dyDescent="0.2">
      <c r="A113" s="9" t="s">
        <v>256</v>
      </c>
      <c r="B113" s="9" t="s">
        <v>255</v>
      </c>
      <c r="C113" s="9" t="s">
        <v>52</v>
      </c>
      <c r="D113" s="9" t="s">
        <v>53</v>
      </c>
      <c r="E113" s="10">
        <v>1626</v>
      </c>
      <c r="F113" s="10">
        <v>1626</v>
      </c>
      <c r="G113" s="10">
        <v>0</v>
      </c>
      <c r="H113" s="10">
        <v>0</v>
      </c>
      <c r="I113" s="10">
        <v>1626</v>
      </c>
      <c r="J113" s="10">
        <v>0</v>
      </c>
      <c r="K113" s="10">
        <v>0</v>
      </c>
      <c r="L113" s="10">
        <v>0</v>
      </c>
      <c r="M113" s="10">
        <v>0</v>
      </c>
      <c r="N113" s="10">
        <v>0</v>
      </c>
      <c r="O113" s="10">
        <v>0</v>
      </c>
      <c r="P113" s="10">
        <v>0</v>
      </c>
      <c r="Q113" s="10">
        <v>0</v>
      </c>
    </row>
    <row r="114" spans="1:17" ht="19.5" x14ac:dyDescent="0.2">
      <c r="A114" s="9" t="s">
        <v>256</v>
      </c>
      <c r="B114" s="9" t="s">
        <v>255</v>
      </c>
      <c r="C114" s="9" t="s">
        <v>444</v>
      </c>
      <c r="D114" s="9" t="s">
        <v>443</v>
      </c>
      <c r="E114" s="10">
        <v>1506.49</v>
      </c>
      <c r="F114" s="10">
        <v>1506.49</v>
      </c>
      <c r="G114" s="10">
        <v>0</v>
      </c>
      <c r="H114" s="10">
        <v>1506.49</v>
      </c>
      <c r="I114" s="10">
        <v>0</v>
      </c>
      <c r="J114" s="10">
        <v>0</v>
      </c>
      <c r="K114" s="10">
        <v>0</v>
      </c>
      <c r="L114" s="10">
        <v>0</v>
      </c>
      <c r="M114" s="10">
        <v>0</v>
      </c>
      <c r="N114" s="10">
        <v>0</v>
      </c>
      <c r="O114" s="10">
        <v>0</v>
      </c>
      <c r="P114" s="10">
        <v>0</v>
      </c>
      <c r="Q114" s="10">
        <v>0</v>
      </c>
    </row>
    <row r="115" spans="1:17" ht="19.5" x14ac:dyDescent="0.2">
      <c r="A115" s="9" t="s">
        <v>256</v>
      </c>
      <c r="B115" s="9" t="s">
        <v>255</v>
      </c>
      <c r="C115" s="9" t="s">
        <v>292</v>
      </c>
      <c r="D115" s="9" t="s">
        <v>291</v>
      </c>
      <c r="E115" s="10">
        <v>1451.25</v>
      </c>
      <c r="F115" s="10">
        <v>1451.25</v>
      </c>
      <c r="G115" s="10">
        <v>0</v>
      </c>
      <c r="H115" s="10">
        <v>127.41</v>
      </c>
      <c r="I115" s="10">
        <v>0</v>
      </c>
      <c r="J115" s="10">
        <v>0</v>
      </c>
      <c r="K115" s="10">
        <v>178.56</v>
      </c>
      <c r="L115" s="10">
        <v>0</v>
      </c>
      <c r="M115" s="10">
        <v>407.71</v>
      </c>
      <c r="N115" s="10">
        <v>737.57</v>
      </c>
      <c r="O115" s="10">
        <v>0</v>
      </c>
      <c r="P115" s="10">
        <v>0</v>
      </c>
      <c r="Q115" s="10">
        <v>0</v>
      </c>
    </row>
    <row r="116" spans="1:17" x14ac:dyDescent="0.2">
      <c r="A116" s="9" t="s">
        <v>256</v>
      </c>
      <c r="B116" s="9" t="s">
        <v>255</v>
      </c>
      <c r="C116" s="9" t="s">
        <v>30</v>
      </c>
      <c r="D116" s="9" t="s">
        <v>31</v>
      </c>
      <c r="E116" s="10">
        <v>1302.3800000000001</v>
      </c>
      <c r="F116" s="10">
        <v>1302.3800000000001</v>
      </c>
      <c r="G116" s="10">
        <v>0</v>
      </c>
      <c r="H116" s="10">
        <v>0</v>
      </c>
      <c r="I116" s="10">
        <v>0</v>
      </c>
      <c r="J116" s="10">
        <v>0</v>
      </c>
      <c r="K116" s="10">
        <v>1302.3800000000001</v>
      </c>
      <c r="L116" s="10">
        <v>0</v>
      </c>
      <c r="M116" s="10">
        <v>0</v>
      </c>
      <c r="N116" s="10">
        <v>0</v>
      </c>
      <c r="O116" s="10">
        <v>0</v>
      </c>
      <c r="P116" s="10">
        <v>0</v>
      </c>
      <c r="Q116" s="10">
        <v>0</v>
      </c>
    </row>
    <row r="117" spans="1:17" x14ac:dyDescent="0.2">
      <c r="A117" s="9" t="s">
        <v>256</v>
      </c>
      <c r="B117" s="9" t="s">
        <v>255</v>
      </c>
      <c r="C117" s="9" t="s">
        <v>288</v>
      </c>
      <c r="D117" s="9" t="s">
        <v>287</v>
      </c>
      <c r="E117" s="10">
        <v>1296</v>
      </c>
      <c r="F117" s="10">
        <v>1296</v>
      </c>
      <c r="G117" s="10">
        <v>0</v>
      </c>
      <c r="H117" s="10">
        <v>388.25</v>
      </c>
      <c r="I117" s="10">
        <v>218.75</v>
      </c>
      <c r="J117" s="10">
        <v>0</v>
      </c>
      <c r="K117" s="10">
        <v>0</v>
      </c>
      <c r="L117" s="10">
        <v>0</v>
      </c>
      <c r="M117" s="10">
        <v>0</v>
      </c>
      <c r="N117" s="10">
        <v>689</v>
      </c>
      <c r="O117" s="10">
        <v>0</v>
      </c>
      <c r="P117" s="10">
        <v>0</v>
      </c>
      <c r="Q117" s="10">
        <v>0</v>
      </c>
    </row>
    <row r="118" spans="1:17" x14ac:dyDescent="0.2">
      <c r="A118" s="9" t="s">
        <v>256</v>
      </c>
      <c r="B118" s="9" t="s">
        <v>255</v>
      </c>
      <c r="C118" s="9" t="s">
        <v>406</v>
      </c>
      <c r="D118" s="9" t="s">
        <v>405</v>
      </c>
      <c r="E118" s="10">
        <v>1294</v>
      </c>
      <c r="F118" s="10">
        <v>1294</v>
      </c>
      <c r="G118" s="10">
        <v>0</v>
      </c>
      <c r="H118" s="10">
        <v>0</v>
      </c>
      <c r="I118" s="10">
        <v>0</v>
      </c>
      <c r="J118" s="10">
        <v>647</v>
      </c>
      <c r="K118" s="10">
        <v>0</v>
      </c>
      <c r="L118" s="10">
        <v>647</v>
      </c>
      <c r="M118" s="10">
        <v>0</v>
      </c>
      <c r="N118" s="10">
        <v>0</v>
      </c>
      <c r="O118" s="10">
        <v>0</v>
      </c>
      <c r="P118" s="10">
        <v>0</v>
      </c>
      <c r="Q118" s="10">
        <v>0</v>
      </c>
    </row>
    <row r="119" spans="1:17" x14ac:dyDescent="0.2">
      <c r="A119" s="9" t="s">
        <v>256</v>
      </c>
      <c r="B119" s="9" t="s">
        <v>255</v>
      </c>
      <c r="C119" s="9" t="s">
        <v>134</v>
      </c>
      <c r="D119" s="9" t="s">
        <v>135</v>
      </c>
      <c r="E119" s="10">
        <v>1250</v>
      </c>
      <c r="F119" s="10">
        <v>1250</v>
      </c>
      <c r="G119" s="10">
        <v>0</v>
      </c>
      <c r="H119" s="10">
        <v>0</v>
      </c>
      <c r="I119" s="10">
        <v>0</v>
      </c>
      <c r="J119" s="10">
        <v>0</v>
      </c>
      <c r="K119" s="10">
        <v>0</v>
      </c>
      <c r="L119" s="10">
        <v>0</v>
      </c>
      <c r="M119" s="10">
        <v>0</v>
      </c>
      <c r="N119" s="10">
        <v>0</v>
      </c>
      <c r="O119" s="10">
        <v>0</v>
      </c>
      <c r="P119" s="10">
        <v>0</v>
      </c>
      <c r="Q119" s="10">
        <v>1250</v>
      </c>
    </row>
    <row r="120" spans="1:17" ht="19.5" x14ac:dyDescent="0.2">
      <c r="A120" s="9" t="s">
        <v>256</v>
      </c>
      <c r="B120" s="9" t="s">
        <v>255</v>
      </c>
      <c r="C120" s="9" t="s">
        <v>352</v>
      </c>
      <c r="D120" s="9" t="s">
        <v>351</v>
      </c>
      <c r="E120" s="10">
        <v>1250</v>
      </c>
      <c r="F120" s="10">
        <v>1250</v>
      </c>
      <c r="G120" s="10">
        <v>0</v>
      </c>
      <c r="H120" s="10">
        <v>0</v>
      </c>
      <c r="I120" s="10">
        <v>0</v>
      </c>
      <c r="J120" s="10">
        <v>0</v>
      </c>
      <c r="K120" s="10">
        <v>0</v>
      </c>
      <c r="L120" s="10">
        <v>1250</v>
      </c>
      <c r="M120" s="10">
        <v>0</v>
      </c>
      <c r="N120" s="10">
        <v>0</v>
      </c>
      <c r="O120" s="10">
        <v>0</v>
      </c>
      <c r="P120" s="10">
        <v>0</v>
      </c>
      <c r="Q120" s="10">
        <v>0</v>
      </c>
    </row>
    <row r="121" spans="1:17" x14ac:dyDescent="0.2">
      <c r="A121" s="9" t="s">
        <v>256</v>
      </c>
      <c r="B121" s="9" t="s">
        <v>255</v>
      </c>
      <c r="C121" s="9" t="s">
        <v>322</v>
      </c>
      <c r="D121" s="9" t="s">
        <v>321</v>
      </c>
      <c r="E121" s="10">
        <v>1230</v>
      </c>
      <c r="F121" s="10">
        <v>1230</v>
      </c>
      <c r="G121" s="10">
        <v>0</v>
      </c>
      <c r="H121" s="10">
        <v>0</v>
      </c>
      <c r="I121" s="10">
        <v>0</v>
      </c>
      <c r="J121" s="10">
        <v>0</v>
      </c>
      <c r="K121" s="10">
        <v>0</v>
      </c>
      <c r="L121" s="10">
        <v>0</v>
      </c>
      <c r="M121" s="10">
        <v>0</v>
      </c>
      <c r="N121" s="10">
        <v>790</v>
      </c>
      <c r="O121" s="10">
        <v>440</v>
      </c>
      <c r="P121" s="10">
        <v>0</v>
      </c>
      <c r="Q121" s="10">
        <v>0</v>
      </c>
    </row>
    <row r="122" spans="1:17" ht="19.5" x14ac:dyDescent="0.2">
      <c r="A122" s="9" t="s">
        <v>256</v>
      </c>
      <c r="B122" s="9" t="s">
        <v>255</v>
      </c>
      <c r="C122" s="9" t="s">
        <v>480</v>
      </c>
      <c r="D122" s="9" t="s">
        <v>479</v>
      </c>
      <c r="E122" s="10">
        <v>1140.9000000000001</v>
      </c>
      <c r="F122" s="10">
        <v>760.72</v>
      </c>
      <c r="G122" s="10">
        <v>380.18</v>
      </c>
      <c r="H122" s="10">
        <v>0</v>
      </c>
      <c r="I122" s="10">
        <v>380.18</v>
      </c>
      <c r="J122" s="10">
        <v>0</v>
      </c>
      <c r="K122" s="10">
        <v>380.18</v>
      </c>
      <c r="L122" s="10">
        <v>0</v>
      </c>
      <c r="M122" s="10">
        <v>0</v>
      </c>
      <c r="N122" s="10">
        <v>0.36</v>
      </c>
      <c r="O122" s="10">
        <v>0</v>
      </c>
      <c r="P122" s="10">
        <v>0</v>
      </c>
      <c r="Q122" s="10">
        <v>0</v>
      </c>
    </row>
    <row r="123" spans="1:17" x14ac:dyDescent="0.2">
      <c r="A123" s="9" t="s">
        <v>256</v>
      </c>
      <c r="B123" s="9" t="s">
        <v>255</v>
      </c>
      <c r="C123" s="9" t="s">
        <v>342</v>
      </c>
      <c r="D123" s="9" t="s">
        <v>341</v>
      </c>
      <c r="E123" s="10">
        <v>1140.01</v>
      </c>
      <c r="F123" s="10">
        <v>0</v>
      </c>
      <c r="G123" s="10">
        <v>1140.01</v>
      </c>
      <c r="H123" s="10">
        <v>0</v>
      </c>
      <c r="I123" s="10">
        <v>0</v>
      </c>
      <c r="J123" s="10">
        <v>0</v>
      </c>
      <c r="K123" s="10">
        <v>0</v>
      </c>
      <c r="L123" s="10">
        <v>0</v>
      </c>
      <c r="M123" s="10">
        <v>0</v>
      </c>
      <c r="N123" s="10">
        <v>0</v>
      </c>
      <c r="O123" s="10">
        <v>0</v>
      </c>
      <c r="P123" s="10">
        <v>0</v>
      </c>
      <c r="Q123" s="10">
        <v>0</v>
      </c>
    </row>
    <row r="124" spans="1:17" ht="19.5" x14ac:dyDescent="0.2">
      <c r="A124" s="9" t="s">
        <v>256</v>
      </c>
      <c r="B124" s="9" t="s">
        <v>255</v>
      </c>
      <c r="C124" s="9" t="s">
        <v>590</v>
      </c>
      <c r="D124" s="9" t="s">
        <v>589</v>
      </c>
      <c r="E124" s="10">
        <v>1095</v>
      </c>
      <c r="F124" s="10">
        <v>1095</v>
      </c>
      <c r="G124" s="10">
        <v>0</v>
      </c>
      <c r="H124" s="10">
        <v>0</v>
      </c>
      <c r="I124" s="10">
        <v>1095</v>
      </c>
      <c r="J124" s="10">
        <v>0</v>
      </c>
      <c r="K124" s="10">
        <v>0</v>
      </c>
      <c r="L124" s="10">
        <v>0</v>
      </c>
      <c r="M124" s="10">
        <v>0</v>
      </c>
      <c r="N124" s="10">
        <v>0</v>
      </c>
      <c r="O124" s="10">
        <v>0</v>
      </c>
      <c r="P124" s="10">
        <v>0</v>
      </c>
      <c r="Q124" s="10">
        <v>0</v>
      </c>
    </row>
    <row r="125" spans="1:17" ht="19.5" x14ac:dyDescent="0.2">
      <c r="A125" s="9" t="s">
        <v>256</v>
      </c>
      <c r="B125" s="9" t="s">
        <v>255</v>
      </c>
      <c r="C125" s="9" t="s">
        <v>284</v>
      </c>
      <c r="D125" s="9" t="s">
        <v>283</v>
      </c>
      <c r="E125" s="10">
        <v>1000</v>
      </c>
      <c r="F125" s="10">
        <v>1000</v>
      </c>
      <c r="G125" s="10">
        <v>0</v>
      </c>
      <c r="H125" s="10">
        <v>0</v>
      </c>
      <c r="I125" s="10">
        <v>0</v>
      </c>
      <c r="J125" s="10">
        <v>0</v>
      </c>
      <c r="K125" s="10">
        <v>0</v>
      </c>
      <c r="L125" s="10">
        <v>1000</v>
      </c>
      <c r="M125" s="10">
        <v>0</v>
      </c>
      <c r="N125" s="10">
        <v>0</v>
      </c>
      <c r="O125" s="10">
        <v>0</v>
      </c>
      <c r="P125" s="10">
        <v>0</v>
      </c>
      <c r="Q125" s="10">
        <v>0</v>
      </c>
    </row>
    <row r="126" spans="1:17" ht="19.5" x14ac:dyDescent="0.2">
      <c r="A126" s="9" t="s">
        <v>256</v>
      </c>
      <c r="B126" s="9" t="s">
        <v>255</v>
      </c>
      <c r="C126" s="9" t="s">
        <v>526</v>
      </c>
      <c r="D126" s="9" t="s">
        <v>525</v>
      </c>
      <c r="E126" s="10">
        <v>987.5</v>
      </c>
      <c r="F126" s="10">
        <v>987.5</v>
      </c>
      <c r="G126" s="10">
        <v>0</v>
      </c>
      <c r="H126" s="10">
        <v>550</v>
      </c>
      <c r="I126" s="10">
        <v>437.5</v>
      </c>
      <c r="J126" s="10">
        <v>0</v>
      </c>
      <c r="K126" s="10">
        <v>0</v>
      </c>
      <c r="L126" s="10">
        <v>0</v>
      </c>
      <c r="M126" s="10">
        <v>0</v>
      </c>
      <c r="N126" s="10">
        <v>0</v>
      </c>
      <c r="O126" s="10">
        <v>0</v>
      </c>
      <c r="P126" s="10">
        <v>0</v>
      </c>
      <c r="Q126" s="10">
        <v>0</v>
      </c>
    </row>
    <row r="127" spans="1:17" x14ac:dyDescent="0.2">
      <c r="A127" s="9" t="s">
        <v>256</v>
      </c>
      <c r="B127" s="9" t="s">
        <v>255</v>
      </c>
      <c r="C127" s="9" t="s">
        <v>398</v>
      </c>
      <c r="D127" s="9" t="s">
        <v>397</v>
      </c>
      <c r="E127" s="10">
        <v>975</v>
      </c>
      <c r="F127" s="10">
        <v>975</v>
      </c>
      <c r="G127" s="10">
        <v>0</v>
      </c>
      <c r="H127" s="10">
        <v>243.75</v>
      </c>
      <c r="I127" s="10">
        <v>0</v>
      </c>
      <c r="J127" s="10">
        <v>243.75</v>
      </c>
      <c r="K127" s="10">
        <v>243.75</v>
      </c>
      <c r="L127" s="10">
        <v>0</v>
      </c>
      <c r="M127" s="10">
        <v>0</v>
      </c>
      <c r="N127" s="10">
        <v>243.75</v>
      </c>
      <c r="O127" s="10">
        <v>0</v>
      </c>
      <c r="P127" s="10">
        <v>0</v>
      </c>
      <c r="Q127" s="10">
        <v>0</v>
      </c>
    </row>
    <row r="128" spans="1:17" ht="19.5" x14ac:dyDescent="0.2">
      <c r="A128" s="9" t="s">
        <v>266</v>
      </c>
      <c r="B128" s="9" t="s">
        <v>265</v>
      </c>
      <c r="C128" s="9" t="s">
        <v>512</v>
      </c>
      <c r="D128" s="9" t="s">
        <v>511</v>
      </c>
      <c r="E128" s="10">
        <v>973.9</v>
      </c>
      <c r="F128" s="10">
        <v>973.9</v>
      </c>
      <c r="G128" s="10">
        <v>0</v>
      </c>
      <c r="H128" s="10">
        <v>0</v>
      </c>
      <c r="I128" s="10">
        <v>0</v>
      </c>
      <c r="J128" s="10">
        <v>0</v>
      </c>
      <c r="K128" s="10">
        <v>0</v>
      </c>
      <c r="L128" s="10">
        <v>0</v>
      </c>
      <c r="M128" s="10">
        <v>0</v>
      </c>
      <c r="N128" s="10">
        <v>973.9</v>
      </c>
      <c r="O128" s="10">
        <v>0</v>
      </c>
      <c r="P128" s="10">
        <v>0</v>
      </c>
      <c r="Q128" s="10">
        <v>0</v>
      </c>
    </row>
    <row r="129" spans="1:17" x14ac:dyDescent="0.2">
      <c r="A129" s="9" t="s">
        <v>256</v>
      </c>
      <c r="B129" s="9" t="s">
        <v>255</v>
      </c>
      <c r="C129" s="9" t="s">
        <v>344</v>
      </c>
      <c r="D129" s="9" t="s">
        <v>343</v>
      </c>
      <c r="E129" s="10">
        <v>931.25</v>
      </c>
      <c r="F129" s="10">
        <v>931.25</v>
      </c>
      <c r="G129" s="10">
        <v>0</v>
      </c>
      <c r="H129" s="10">
        <v>0</v>
      </c>
      <c r="I129" s="10">
        <v>0</v>
      </c>
      <c r="J129" s="10">
        <v>0</v>
      </c>
      <c r="K129" s="10">
        <v>0</v>
      </c>
      <c r="L129" s="10">
        <v>0</v>
      </c>
      <c r="M129" s="10">
        <v>0</v>
      </c>
      <c r="N129" s="10">
        <v>0</v>
      </c>
      <c r="O129" s="10">
        <v>931.25</v>
      </c>
      <c r="P129" s="10">
        <v>0</v>
      </c>
      <c r="Q129" s="10">
        <v>0</v>
      </c>
    </row>
    <row r="130" spans="1:17" ht="29.25" x14ac:dyDescent="0.2">
      <c r="A130" s="9" t="s">
        <v>256</v>
      </c>
      <c r="B130" s="9" t="s">
        <v>255</v>
      </c>
      <c r="C130" s="9" t="s">
        <v>542</v>
      </c>
      <c r="D130" s="9" t="s">
        <v>541</v>
      </c>
      <c r="E130" s="10">
        <v>775</v>
      </c>
      <c r="F130" s="10">
        <v>775</v>
      </c>
      <c r="G130" s="10">
        <v>0</v>
      </c>
      <c r="H130" s="10">
        <v>0</v>
      </c>
      <c r="I130" s="10">
        <v>775</v>
      </c>
      <c r="J130" s="10">
        <v>0</v>
      </c>
      <c r="K130" s="10">
        <v>0</v>
      </c>
      <c r="L130" s="10">
        <v>0</v>
      </c>
      <c r="M130" s="10">
        <v>0</v>
      </c>
      <c r="N130" s="10">
        <v>0</v>
      </c>
      <c r="O130" s="10">
        <v>0</v>
      </c>
      <c r="P130" s="10">
        <v>0</v>
      </c>
      <c r="Q130" s="10">
        <v>0</v>
      </c>
    </row>
    <row r="131" spans="1:17" ht="19.5" x14ac:dyDescent="0.2">
      <c r="A131" s="9" t="s">
        <v>256</v>
      </c>
      <c r="B131" s="9" t="s">
        <v>255</v>
      </c>
      <c r="C131" s="9" t="s">
        <v>462</v>
      </c>
      <c r="D131" s="9" t="s">
        <v>461</v>
      </c>
      <c r="E131" s="10">
        <v>737.5</v>
      </c>
      <c r="F131" s="10">
        <v>737.5</v>
      </c>
      <c r="G131" s="10">
        <v>0</v>
      </c>
      <c r="H131" s="10">
        <v>0</v>
      </c>
      <c r="I131" s="10">
        <v>0</v>
      </c>
      <c r="J131" s="10">
        <v>0</v>
      </c>
      <c r="K131" s="10">
        <v>737.5</v>
      </c>
      <c r="L131" s="10">
        <v>0</v>
      </c>
      <c r="M131" s="10">
        <v>0</v>
      </c>
      <c r="N131" s="10">
        <v>0</v>
      </c>
      <c r="O131" s="10">
        <v>0</v>
      </c>
      <c r="P131" s="10">
        <v>0</v>
      </c>
      <c r="Q131" s="10">
        <v>0</v>
      </c>
    </row>
    <row r="132" spans="1:17" ht="29.25" x14ac:dyDescent="0.2">
      <c r="A132" s="9" t="s">
        <v>256</v>
      </c>
      <c r="B132" s="9" t="s">
        <v>255</v>
      </c>
      <c r="C132" s="9" t="s">
        <v>416</v>
      </c>
      <c r="D132" s="9" t="s">
        <v>415</v>
      </c>
      <c r="E132" s="10">
        <v>610</v>
      </c>
      <c r="F132" s="10">
        <v>610</v>
      </c>
      <c r="G132" s="10">
        <v>0</v>
      </c>
      <c r="H132" s="10">
        <v>0</v>
      </c>
      <c r="I132" s="10">
        <v>610</v>
      </c>
      <c r="J132" s="10">
        <v>0</v>
      </c>
      <c r="K132" s="10">
        <v>0</v>
      </c>
      <c r="L132" s="10">
        <v>0</v>
      </c>
      <c r="M132" s="10">
        <v>0</v>
      </c>
      <c r="N132" s="10">
        <v>0</v>
      </c>
      <c r="O132" s="10">
        <v>0</v>
      </c>
      <c r="P132" s="10">
        <v>0</v>
      </c>
      <c r="Q132" s="10">
        <v>0</v>
      </c>
    </row>
    <row r="133" spans="1:17" ht="19.5" x14ac:dyDescent="0.2">
      <c r="A133" s="9" t="s">
        <v>256</v>
      </c>
      <c r="B133" s="9" t="s">
        <v>255</v>
      </c>
      <c r="C133" s="9" t="s">
        <v>546</v>
      </c>
      <c r="D133" s="9" t="s">
        <v>545</v>
      </c>
      <c r="E133" s="10">
        <v>608.75</v>
      </c>
      <c r="F133" s="10">
        <v>608.75</v>
      </c>
      <c r="G133" s="10">
        <v>0</v>
      </c>
      <c r="H133" s="10">
        <v>0</v>
      </c>
      <c r="I133" s="10">
        <v>180</v>
      </c>
      <c r="J133" s="10">
        <v>0</v>
      </c>
      <c r="K133" s="10">
        <v>0</v>
      </c>
      <c r="L133" s="10">
        <v>428.75</v>
      </c>
      <c r="M133" s="10">
        <v>0</v>
      </c>
      <c r="N133" s="10">
        <v>0</v>
      </c>
      <c r="O133" s="10">
        <v>0</v>
      </c>
      <c r="P133" s="10">
        <v>0</v>
      </c>
      <c r="Q133" s="10">
        <v>0</v>
      </c>
    </row>
    <row r="134" spans="1:17" x14ac:dyDescent="0.2">
      <c r="A134" s="9" t="s">
        <v>256</v>
      </c>
      <c r="B134" s="9" t="s">
        <v>255</v>
      </c>
      <c r="C134" s="9" t="s">
        <v>368</v>
      </c>
      <c r="D134" s="9" t="s">
        <v>367</v>
      </c>
      <c r="E134" s="10">
        <v>528.25</v>
      </c>
      <c r="F134" s="10">
        <v>528.25</v>
      </c>
      <c r="G134" s="10">
        <v>0</v>
      </c>
      <c r="H134" s="10">
        <v>0</v>
      </c>
      <c r="I134" s="10">
        <v>231.25</v>
      </c>
      <c r="J134" s="10">
        <v>0</v>
      </c>
      <c r="K134" s="10">
        <v>297</v>
      </c>
      <c r="L134" s="10">
        <v>0</v>
      </c>
      <c r="M134" s="10">
        <v>0</v>
      </c>
      <c r="N134" s="10">
        <v>0</v>
      </c>
      <c r="O134" s="10">
        <v>0</v>
      </c>
      <c r="P134" s="10">
        <v>0</v>
      </c>
      <c r="Q134" s="10">
        <v>0</v>
      </c>
    </row>
    <row r="135" spans="1:17" ht="19.5" x14ac:dyDescent="0.2">
      <c r="A135" s="9" t="s">
        <v>256</v>
      </c>
      <c r="B135" s="9" t="s">
        <v>255</v>
      </c>
      <c r="C135" s="9" t="s">
        <v>324</v>
      </c>
      <c r="D135" s="9" t="s">
        <v>323</v>
      </c>
      <c r="E135" s="10">
        <v>500</v>
      </c>
      <c r="F135" s="10">
        <v>500</v>
      </c>
      <c r="G135" s="10">
        <v>0</v>
      </c>
      <c r="H135" s="10">
        <v>0</v>
      </c>
      <c r="I135" s="10">
        <v>0</v>
      </c>
      <c r="J135" s="10">
        <v>0</v>
      </c>
      <c r="K135" s="10">
        <v>500</v>
      </c>
      <c r="L135" s="10">
        <v>0</v>
      </c>
      <c r="M135" s="10">
        <v>0</v>
      </c>
      <c r="N135" s="10">
        <v>0</v>
      </c>
      <c r="O135" s="10">
        <v>0</v>
      </c>
      <c r="P135" s="10">
        <v>0</v>
      </c>
      <c r="Q135" s="10">
        <v>0</v>
      </c>
    </row>
    <row r="136" spans="1:17" ht="29.25" x14ac:dyDescent="0.2">
      <c r="A136" s="9" t="s">
        <v>256</v>
      </c>
      <c r="B136" s="9" t="s">
        <v>255</v>
      </c>
      <c r="C136" s="9" t="s">
        <v>306</v>
      </c>
      <c r="D136" s="9" t="s">
        <v>305</v>
      </c>
      <c r="E136" s="10">
        <v>487.5</v>
      </c>
      <c r="F136" s="10">
        <v>487.5</v>
      </c>
      <c r="G136" s="10">
        <v>0</v>
      </c>
      <c r="H136" s="10">
        <v>0</v>
      </c>
      <c r="I136" s="10">
        <v>0</v>
      </c>
      <c r="J136" s="10">
        <v>487.5</v>
      </c>
      <c r="K136" s="10">
        <v>0</v>
      </c>
      <c r="L136" s="10">
        <v>0</v>
      </c>
      <c r="M136" s="10">
        <v>0</v>
      </c>
      <c r="N136" s="10">
        <v>0</v>
      </c>
      <c r="O136" s="10">
        <v>0</v>
      </c>
      <c r="P136" s="10">
        <v>0</v>
      </c>
      <c r="Q136" s="10">
        <v>0</v>
      </c>
    </row>
    <row r="137" spans="1:17" ht="19.5" x14ac:dyDescent="0.2">
      <c r="A137" s="9" t="s">
        <v>256</v>
      </c>
      <c r="B137" s="9" t="s">
        <v>255</v>
      </c>
      <c r="C137" s="9" t="s">
        <v>584</v>
      </c>
      <c r="D137" s="9" t="s">
        <v>583</v>
      </c>
      <c r="E137" s="10">
        <v>480</v>
      </c>
      <c r="F137" s="10">
        <v>480</v>
      </c>
      <c r="G137" s="10">
        <v>0</v>
      </c>
      <c r="H137" s="10">
        <v>0</v>
      </c>
      <c r="I137" s="10">
        <v>0</v>
      </c>
      <c r="J137" s="10">
        <v>0</v>
      </c>
      <c r="K137" s="10">
        <v>0</v>
      </c>
      <c r="L137" s="10">
        <v>0</v>
      </c>
      <c r="M137" s="10">
        <v>0</v>
      </c>
      <c r="N137" s="10">
        <v>480</v>
      </c>
      <c r="O137" s="10">
        <v>0</v>
      </c>
      <c r="P137" s="10">
        <v>0</v>
      </c>
      <c r="Q137" s="10">
        <v>0</v>
      </c>
    </row>
    <row r="138" spans="1:17" ht="19.5" x14ac:dyDescent="0.2">
      <c r="A138" s="9" t="s">
        <v>256</v>
      </c>
      <c r="B138" s="9" t="s">
        <v>255</v>
      </c>
      <c r="C138" s="9" t="s">
        <v>504</v>
      </c>
      <c r="D138" s="9" t="s">
        <v>503</v>
      </c>
      <c r="E138" s="10">
        <v>480</v>
      </c>
      <c r="F138" s="10">
        <v>480</v>
      </c>
      <c r="G138" s="10">
        <v>0</v>
      </c>
      <c r="H138" s="10">
        <v>0</v>
      </c>
      <c r="I138" s="10">
        <v>0</v>
      </c>
      <c r="J138" s="10">
        <v>480</v>
      </c>
      <c r="K138" s="10">
        <v>0</v>
      </c>
      <c r="L138" s="10">
        <v>0</v>
      </c>
      <c r="M138" s="10">
        <v>0</v>
      </c>
      <c r="N138" s="10">
        <v>0</v>
      </c>
      <c r="O138" s="10">
        <v>0</v>
      </c>
      <c r="P138" s="10">
        <v>0</v>
      </c>
      <c r="Q138" s="10">
        <v>0</v>
      </c>
    </row>
    <row r="139" spans="1:17" ht="19.5" x14ac:dyDescent="0.2">
      <c r="A139" s="9" t="s">
        <v>256</v>
      </c>
      <c r="B139" s="9" t="s">
        <v>255</v>
      </c>
      <c r="C139" s="9" t="s">
        <v>482</v>
      </c>
      <c r="D139" s="9" t="s">
        <v>481</v>
      </c>
      <c r="E139" s="10">
        <v>441.49</v>
      </c>
      <c r="F139" s="10">
        <v>441.49</v>
      </c>
      <c r="G139" s="10">
        <v>0</v>
      </c>
      <c r="H139" s="10">
        <v>0</v>
      </c>
      <c r="I139" s="10">
        <v>386.5</v>
      </c>
      <c r="J139" s="10">
        <v>0</v>
      </c>
      <c r="K139" s="10">
        <v>595.89</v>
      </c>
      <c r="L139" s="10">
        <v>-604.4</v>
      </c>
      <c r="M139" s="10">
        <v>0</v>
      </c>
      <c r="N139" s="10">
        <v>63.5</v>
      </c>
      <c r="O139" s="10">
        <v>0</v>
      </c>
      <c r="P139" s="10">
        <v>0</v>
      </c>
      <c r="Q139" s="10">
        <v>0</v>
      </c>
    </row>
    <row r="140" spans="1:17" ht="19.5" x14ac:dyDescent="0.2">
      <c r="A140" s="9" t="s">
        <v>256</v>
      </c>
      <c r="B140" s="9" t="s">
        <v>255</v>
      </c>
      <c r="C140" s="9" t="s">
        <v>210</v>
      </c>
      <c r="D140" s="9" t="s">
        <v>211</v>
      </c>
      <c r="E140" s="10">
        <v>416.64</v>
      </c>
      <c r="F140" s="10">
        <v>416.64</v>
      </c>
      <c r="G140" s="10">
        <v>0</v>
      </c>
      <c r="H140" s="10">
        <v>0</v>
      </c>
      <c r="I140" s="10">
        <v>0</v>
      </c>
      <c r="J140" s="10">
        <v>0</v>
      </c>
      <c r="K140" s="10">
        <v>416.64</v>
      </c>
      <c r="L140" s="10">
        <v>0</v>
      </c>
      <c r="M140" s="10">
        <v>0</v>
      </c>
      <c r="N140" s="10">
        <v>0</v>
      </c>
      <c r="O140" s="10">
        <v>0</v>
      </c>
      <c r="P140" s="10">
        <v>0</v>
      </c>
      <c r="Q140" s="10">
        <v>0</v>
      </c>
    </row>
    <row r="141" spans="1:17" ht="29.25" x14ac:dyDescent="0.2">
      <c r="A141" s="9" t="s">
        <v>256</v>
      </c>
      <c r="B141" s="9" t="s">
        <v>255</v>
      </c>
      <c r="C141" s="9" t="s">
        <v>294</v>
      </c>
      <c r="D141" s="9" t="s">
        <v>293</v>
      </c>
      <c r="E141" s="10">
        <v>396</v>
      </c>
      <c r="F141" s="10">
        <v>396</v>
      </c>
      <c r="G141" s="10">
        <v>0</v>
      </c>
      <c r="H141" s="10">
        <v>0</v>
      </c>
      <c r="I141" s="10">
        <v>0</v>
      </c>
      <c r="J141" s="10">
        <v>0</v>
      </c>
      <c r="K141" s="10">
        <v>0</v>
      </c>
      <c r="L141" s="10">
        <v>0</v>
      </c>
      <c r="M141" s="10">
        <v>0</v>
      </c>
      <c r="N141" s="10">
        <v>0</v>
      </c>
      <c r="O141" s="10">
        <v>0</v>
      </c>
      <c r="P141" s="10">
        <v>396</v>
      </c>
      <c r="Q141" s="10">
        <v>0</v>
      </c>
    </row>
    <row r="142" spans="1:17" ht="19.5" x14ac:dyDescent="0.2">
      <c r="A142" s="9" t="s">
        <v>256</v>
      </c>
      <c r="B142" s="9" t="s">
        <v>255</v>
      </c>
      <c r="C142" s="9" t="s">
        <v>326</v>
      </c>
      <c r="D142" s="9" t="s">
        <v>325</v>
      </c>
      <c r="E142" s="10">
        <v>355.05</v>
      </c>
      <c r="F142" s="10">
        <v>355.05</v>
      </c>
      <c r="G142" s="10">
        <v>0</v>
      </c>
      <c r="H142" s="10">
        <v>0</v>
      </c>
      <c r="I142" s="10">
        <v>0</v>
      </c>
      <c r="J142" s="10">
        <v>355.05</v>
      </c>
      <c r="K142" s="10">
        <v>0</v>
      </c>
      <c r="L142" s="10">
        <v>0</v>
      </c>
      <c r="M142" s="10">
        <v>0</v>
      </c>
      <c r="N142" s="10">
        <v>0</v>
      </c>
      <c r="O142" s="10">
        <v>0</v>
      </c>
      <c r="P142" s="10">
        <v>0</v>
      </c>
      <c r="Q142" s="10">
        <v>0</v>
      </c>
    </row>
    <row r="143" spans="1:17" x14ac:dyDescent="0.2">
      <c r="A143" s="9" t="s">
        <v>256</v>
      </c>
      <c r="B143" s="9" t="s">
        <v>255</v>
      </c>
      <c r="C143" s="9" t="s">
        <v>376</v>
      </c>
      <c r="D143" s="9" t="s">
        <v>375</v>
      </c>
      <c r="E143" s="10">
        <v>254.86</v>
      </c>
      <c r="F143" s="10">
        <v>254.86</v>
      </c>
      <c r="G143" s="10">
        <v>0</v>
      </c>
      <c r="H143" s="10">
        <v>0</v>
      </c>
      <c r="I143" s="10">
        <v>0</v>
      </c>
      <c r="J143" s="10">
        <v>0</v>
      </c>
      <c r="K143" s="10">
        <v>0</v>
      </c>
      <c r="L143" s="10">
        <v>0</v>
      </c>
      <c r="M143" s="10">
        <v>0</v>
      </c>
      <c r="N143" s="10">
        <v>254.86</v>
      </c>
      <c r="O143" s="10">
        <v>0</v>
      </c>
      <c r="P143" s="10">
        <v>0</v>
      </c>
      <c r="Q143" s="10">
        <v>0</v>
      </c>
    </row>
    <row r="144" spans="1:17" x14ac:dyDescent="0.2">
      <c r="A144" s="9" t="s">
        <v>256</v>
      </c>
      <c r="B144" s="9" t="s">
        <v>255</v>
      </c>
      <c r="C144" s="9" t="s">
        <v>470</v>
      </c>
      <c r="D144" s="9" t="s">
        <v>469</v>
      </c>
      <c r="E144" s="10">
        <v>250</v>
      </c>
      <c r="F144" s="10">
        <v>250</v>
      </c>
      <c r="G144" s="10">
        <v>0</v>
      </c>
      <c r="H144" s="10">
        <v>0</v>
      </c>
      <c r="I144" s="10">
        <v>0</v>
      </c>
      <c r="J144" s="10">
        <v>0</v>
      </c>
      <c r="K144" s="10">
        <v>0</v>
      </c>
      <c r="L144" s="10">
        <v>0</v>
      </c>
      <c r="M144" s="10">
        <v>0</v>
      </c>
      <c r="N144" s="10">
        <v>250</v>
      </c>
      <c r="O144" s="10">
        <v>0</v>
      </c>
      <c r="P144" s="10">
        <v>0</v>
      </c>
      <c r="Q144" s="10">
        <v>0</v>
      </c>
    </row>
    <row r="145" spans="1:17" ht="29.25" x14ac:dyDescent="0.2">
      <c r="A145" s="9" t="s">
        <v>256</v>
      </c>
      <c r="B145" s="9" t="s">
        <v>255</v>
      </c>
      <c r="C145" s="9" t="s">
        <v>408</v>
      </c>
      <c r="D145" s="9" t="s">
        <v>407</v>
      </c>
      <c r="E145" s="10">
        <v>250</v>
      </c>
      <c r="F145" s="10">
        <v>250</v>
      </c>
      <c r="G145" s="10">
        <v>0</v>
      </c>
      <c r="H145" s="10">
        <v>50</v>
      </c>
      <c r="I145" s="10">
        <v>0</v>
      </c>
      <c r="J145" s="10">
        <v>50</v>
      </c>
      <c r="K145" s="10">
        <v>0</v>
      </c>
      <c r="L145" s="10">
        <v>50</v>
      </c>
      <c r="M145" s="10">
        <v>0</v>
      </c>
      <c r="N145" s="10">
        <v>100</v>
      </c>
      <c r="O145" s="10">
        <v>0</v>
      </c>
      <c r="P145" s="10">
        <v>0</v>
      </c>
      <c r="Q145" s="10">
        <v>0</v>
      </c>
    </row>
    <row r="146" spans="1:17" ht="19.5" x14ac:dyDescent="0.2">
      <c r="A146" s="9" t="s">
        <v>256</v>
      </c>
      <c r="B146" s="9" t="s">
        <v>255</v>
      </c>
      <c r="C146" s="9" t="s">
        <v>272</v>
      </c>
      <c r="D146" s="9" t="s">
        <v>271</v>
      </c>
      <c r="E146" s="10">
        <v>250</v>
      </c>
      <c r="F146" s="10">
        <v>250</v>
      </c>
      <c r="G146" s="10">
        <v>0</v>
      </c>
      <c r="H146" s="10">
        <v>0</v>
      </c>
      <c r="I146" s="10">
        <v>0</v>
      </c>
      <c r="J146" s="10">
        <v>0</v>
      </c>
      <c r="K146" s="10">
        <v>250</v>
      </c>
      <c r="L146" s="10">
        <v>0</v>
      </c>
      <c r="M146" s="10">
        <v>0</v>
      </c>
      <c r="N146" s="10">
        <v>0</v>
      </c>
      <c r="O146" s="10">
        <v>0</v>
      </c>
      <c r="P146" s="10">
        <v>0</v>
      </c>
      <c r="Q146" s="10">
        <v>0</v>
      </c>
    </row>
    <row r="147" spans="1:17" x14ac:dyDescent="0.2">
      <c r="A147" s="9" t="s">
        <v>256</v>
      </c>
      <c r="B147" s="9" t="s">
        <v>255</v>
      </c>
      <c r="C147" s="9" t="s">
        <v>446</v>
      </c>
      <c r="D147" s="9" t="s">
        <v>445</v>
      </c>
      <c r="E147" s="10">
        <v>222</v>
      </c>
      <c r="F147" s="10">
        <v>222</v>
      </c>
      <c r="G147" s="10">
        <v>0</v>
      </c>
      <c r="H147" s="10">
        <v>0</v>
      </c>
      <c r="I147" s="10">
        <v>0</v>
      </c>
      <c r="J147" s="10">
        <v>0</v>
      </c>
      <c r="K147" s="10">
        <v>0</v>
      </c>
      <c r="L147" s="10">
        <v>0</v>
      </c>
      <c r="M147" s="10">
        <v>0</v>
      </c>
      <c r="N147" s="10">
        <v>222</v>
      </c>
      <c r="O147" s="10">
        <v>0</v>
      </c>
      <c r="P147" s="10">
        <v>0</v>
      </c>
      <c r="Q147" s="10">
        <v>0</v>
      </c>
    </row>
    <row r="148" spans="1:17" x14ac:dyDescent="0.2">
      <c r="A148" s="9" t="s">
        <v>298</v>
      </c>
      <c r="B148" s="9" t="s">
        <v>297</v>
      </c>
      <c r="C148" s="9" t="s">
        <v>474</v>
      </c>
      <c r="D148" s="9" t="s">
        <v>473</v>
      </c>
      <c r="E148" s="10">
        <v>199.98</v>
      </c>
      <c r="F148" s="10">
        <v>199.98</v>
      </c>
      <c r="G148" s="10">
        <v>0</v>
      </c>
      <c r="H148" s="10">
        <v>199.98</v>
      </c>
      <c r="I148" s="10">
        <v>0</v>
      </c>
      <c r="J148" s="10">
        <v>0</v>
      </c>
      <c r="K148" s="10">
        <v>0</v>
      </c>
      <c r="L148" s="10">
        <v>0</v>
      </c>
      <c r="M148" s="10">
        <v>0</v>
      </c>
      <c r="N148" s="10">
        <v>0</v>
      </c>
      <c r="O148" s="10">
        <v>0</v>
      </c>
      <c r="P148" s="10">
        <v>0</v>
      </c>
      <c r="Q148" s="10">
        <v>0</v>
      </c>
    </row>
    <row r="149" spans="1:17" ht="19.5" x14ac:dyDescent="0.2">
      <c r="A149" s="9" t="s">
        <v>298</v>
      </c>
      <c r="B149" s="9" t="s">
        <v>297</v>
      </c>
      <c r="C149" s="9" t="s">
        <v>194</v>
      </c>
      <c r="D149" s="9" t="s">
        <v>195</v>
      </c>
      <c r="E149" s="10">
        <v>199.92</v>
      </c>
      <c r="F149" s="10">
        <v>199.92</v>
      </c>
      <c r="G149" s="10">
        <v>0</v>
      </c>
      <c r="H149" s="10">
        <v>199.92</v>
      </c>
      <c r="I149" s="10">
        <v>0</v>
      </c>
      <c r="J149" s="10">
        <v>0</v>
      </c>
      <c r="K149" s="10">
        <v>0</v>
      </c>
      <c r="L149" s="10">
        <v>0</v>
      </c>
      <c r="M149" s="10">
        <v>0</v>
      </c>
      <c r="N149" s="10">
        <v>0</v>
      </c>
      <c r="O149" s="10">
        <v>0</v>
      </c>
      <c r="P149" s="10">
        <v>0</v>
      </c>
      <c r="Q149" s="10">
        <v>0</v>
      </c>
    </row>
    <row r="150" spans="1:17" ht="29.25" x14ac:dyDescent="0.2">
      <c r="A150" s="9" t="s">
        <v>256</v>
      </c>
      <c r="B150" s="9" t="s">
        <v>255</v>
      </c>
      <c r="C150" s="9" t="s">
        <v>570</v>
      </c>
      <c r="D150" s="9" t="s">
        <v>569</v>
      </c>
      <c r="E150" s="10">
        <v>177.5</v>
      </c>
      <c r="F150" s="10">
        <v>177.5</v>
      </c>
      <c r="G150" s="10">
        <v>0</v>
      </c>
      <c r="H150" s="10">
        <v>0</v>
      </c>
      <c r="I150" s="10">
        <v>0</v>
      </c>
      <c r="J150" s="10">
        <v>0</v>
      </c>
      <c r="K150" s="10">
        <v>0</v>
      </c>
      <c r="L150" s="10">
        <v>0</v>
      </c>
      <c r="M150" s="10">
        <v>0</v>
      </c>
      <c r="N150" s="10">
        <v>0</v>
      </c>
      <c r="O150" s="10">
        <v>0</v>
      </c>
      <c r="P150" s="10">
        <v>177.5</v>
      </c>
      <c r="Q150" s="10">
        <v>0</v>
      </c>
    </row>
    <row r="151" spans="1:17" ht="19.5" x14ac:dyDescent="0.2">
      <c r="A151" s="9" t="s">
        <v>298</v>
      </c>
      <c r="B151" s="9" t="s">
        <v>297</v>
      </c>
      <c r="C151" s="9" t="s">
        <v>482</v>
      </c>
      <c r="D151" s="9" t="s">
        <v>481</v>
      </c>
      <c r="E151" s="10">
        <v>170.8</v>
      </c>
      <c r="F151" s="10">
        <v>170.8</v>
      </c>
      <c r="G151" s="10">
        <v>0</v>
      </c>
      <c r="H151" s="10">
        <v>0</v>
      </c>
      <c r="I151" s="10">
        <v>0</v>
      </c>
      <c r="J151" s="10">
        <v>170.8</v>
      </c>
      <c r="K151" s="10">
        <v>0</v>
      </c>
      <c r="L151" s="10">
        <v>0</v>
      </c>
      <c r="M151" s="10">
        <v>0</v>
      </c>
      <c r="N151" s="10">
        <v>0</v>
      </c>
      <c r="O151" s="10">
        <v>0</v>
      </c>
      <c r="P151" s="10">
        <v>0</v>
      </c>
      <c r="Q151" s="10">
        <v>0</v>
      </c>
    </row>
    <row r="152" spans="1:17" ht="19.5" x14ac:dyDescent="0.2">
      <c r="A152" s="9" t="s">
        <v>266</v>
      </c>
      <c r="B152" s="9" t="s">
        <v>265</v>
      </c>
      <c r="C152" s="9" t="s">
        <v>492</v>
      </c>
      <c r="D152" s="9" t="s">
        <v>491</v>
      </c>
      <c r="E152" s="10">
        <v>164.91</v>
      </c>
      <c r="F152" s="10">
        <v>164.91</v>
      </c>
      <c r="G152" s="10">
        <v>0</v>
      </c>
      <c r="H152" s="10">
        <v>0</v>
      </c>
      <c r="I152" s="10">
        <v>0</v>
      </c>
      <c r="J152" s="10">
        <v>2973.02</v>
      </c>
      <c r="K152" s="10">
        <v>0</v>
      </c>
      <c r="L152" s="10">
        <v>0</v>
      </c>
      <c r="M152" s="10">
        <v>-2808.11</v>
      </c>
      <c r="N152" s="10">
        <v>0</v>
      </c>
      <c r="O152" s="10">
        <v>0</v>
      </c>
      <c r="P152" s="10">
        <v>0</v>
      </c>
      <c r="Q152" s="10">
        <v>0</v>
      </c>
    </row>
    <row r="153" spans="1:17" ht="19.5" x14ac:dyDescent="0.2">
      <c r="A153" s="9" t="s">
        <v>298</v>
      </c>
      <c r="B153" s="9" t="s">
        <v>297</v>
      </c>
      <c r="C153" s="9" t="s">
        <v>518</v>
      </c>
      <c r="D153" s="9" t="s">
        <v>517</v>
      </c>
      <c r="E153" s="10">
        <v>140</v>
      </c>
      <c r="F153" s="10">
        <v>140</v>
      </c>
      <c r="G153" s="10">
        <v>0</v>
      </c>
      <c r="H153" s="10">
        <v>0</v>
      </c>
      <c r="I153" s="10">
        <v>0</v>
      </c>
      <c r="J153" s="10">
        <v>0</v>
      </c>
      <c r="K153" s="10">
        <v>0</v>
      </c>
      <c r="L153" s="10">
        <v>140</v>
      </c>
      <c r="M153" s="10">
        <v>0</v>
      </c>
      <c r="N153" s="10">
        <v>0</v>
      </c>
      <c r="O153" s="10">
        <v>0</v>
      </c>
      <c r="P153" s="10">
        <v>0</v>
      </c>
      <c r="Q153" s="10">
        <v>0</v>
      </c>
    </row>
    <row r="154" spans="1:17" x14ac:dyDescent="0.2">
      <c r="A154" s="9" t="s">
        <v>298</v>
      </c>
      <c r="B154" s="9" t="s">
        <v>297</v>
      </c>
      <c r="C154" s="9" t="s">
        <v>560</v>
      </c>
      <c r="D154" s="9" t="s">
        <v>559</v>
      </c>
      <c r="E154" s="10">
        <v>110</v>
      </c>
      <c r="F154" s="10">
        <v>110</v>
      </c>
      <c r="G154" s="10">
        <v>0</v>
      </c>
      <c r="H154" s="10">
        <v>0</v>
      </c>
      <c r="I154" s="10">
        <v>0</v>
      </c>
      <c r="J154" s="10">
        <v>110</v>
      </c>
      <c r="K154" s="10">
        <v>0</v>
      </c>
      <c r="L154" s="10">
        <v>0</v>
      </c>
      <c r="M154" s="10">
        <v>0</v>
      </c>
      <c r="N154" s="10">
        <v>0</v>
      </c>
      <c r="O154" s="10">
        <v>0</v>
      </c>
      <c r="P154" s="10">
        <v>0</v>
      </c>
      <c r="Q154" s="10">
        <v>0</v>
      </c>
    </row>
    <row r="155" spans="1:17" ht="19.5" x14ac:dyDescent="0.2">
      <c r="A155" s="9" t="s">
        <v>266</v>
      </c>
      <c r="B155" s="9" t="s">
        <v>265</v>
      </c>
      <c r="C155" s="9" t="s">
        <v>340</v>
      </c>
      <c r="D155" s="9" t="s">
        <v>339</v>
      </c>
      <c r="E155" s="10">
        <v>97.63</v>
      </c>
      <c r="F155" s="10">
        <v>97.63</v>
      </c>
      <c r="G155" s="10">
        <v>0</v>
      </c>
      <c r="H155" s="10">
        <v>0</v>
      </c>
      <c r="I155" s="10">
        <v>0</v>
      </c>
      <c r="J155" s="10">
        <v>0</v>
      </c>
      <c r="K155" s="10">
        <v>0</v>
      </c>
      <c r="L155" s="10">
        <v>0</v>
      </c>
      <c r="M155" s="10">
        <v>0</v>
      </c>
      <c r="N155" s="10">
        <v>97.63</v>
      </c>
      <c r="O155" s="10">
        <v>0</v>
      </c>
      <c r="P155" s="10">
        <v>0</v>
      </c>
      <c r="Q155" s="10">
        <v>0</v>
      </c>
    </row>
    <row r="156" spans="1:17" x14ac:dyDescent="0.2">
      <c r="A156" s="9" t="s">
        <v>298</v>
      </c>
      <c r="B156" s="9" t="s">
        <v>297</v>
      </c>
      <c r="C156" s="9" t="s">
        <v>506</v>
      </c>
      <c r="D156" s="9" t="s">
        <v>505</v>
      </c>
      <c r="E156" s="10">
        <v>63.2</v>
      </c>
      <c r="F156" s="10">
        <v>63.2</v>
      </c>
      <c r="G156" s="10">
        <v>0</v>
      </c>
      <c r="H156" s="10">
        <v>0</v>
      </c>
      <c r="I156" s="10">
        <v>0</v>
      </c>
      <c r="J156" s="10">
        <v>0</v>
      </c>
      <c r="K156" s="10">
        <v>63.2</v>
      </c>
      <c r="L156" s="10">
        <v>0</v>
      </c>
      <c r="M156" s="10">
        <v>0</v>
      </c>
      <c r="N156" s="10">
        <v>0</v>
      </c>
      <c r="O156" s="10">
        <v>0</v>
      </c>
      <c r="P156" s="10">
        <v>0</v>
      </c>
      <c r="Q156" s="10">
        <v>0</v>
      </c>
    </row>
    <row r="157" spans="1:17" ht="29.25" x14ac:dyDescent="0.2">
      <c r="A157" s="9" t="s">
        <v>256</v>
      </c>
      <c r="B157" s="9" t="s">
        <v>255</v>
      </c>
      <c r="C157" s="9" t="s">
        <v>314</v>
      </c>
      <c r="D157" s="9" t="s">
        <v>313</v>
      </c>
      <c r="E157" s="10">
        <v>28.75</v>
      </c>
      <c r="F157" s="10">
        <v>28.75</v>
      </c>
      <c r="G157" s="10">
        <v>0</v>
      </c>
      <c r="H157" s="10">
        <v>0</v>
      </c>
      <c r="I157" s="10">
        <v>0</v>
      </c>
      <c r="J157" s="10">
        <v>0</v>
      </c>
      <c r="K157" s="10">
        <v>0</v>
      </c>
      <c r="L157" s="10">
        <v>0</v>
      </c>
      <c r="M157" s="10">
        <v>0</v>
      </c>
      <c r="N157" s="10">
        <v>0</v>
      </c>
      <c r="O157" s="10">
        <v>28.75</v>
      </c>
      <c r="P157" s="10">
        <v>0</v>
      </c>
      <c r="Q157" s="10">
        <v>0</v>
      </c>
    </row>
    <row r="158" spans="1:17" ht="29.25" x14ac:dyDescent="0.2">
      <c r="A158" s="9" t="s">
        <v>266</v>
      </c>
      <c r="B158" s="9" t="s">
        <v>265</v>
      </c>
      <c r="C158" s="9" t="s">
        <v>610</v>
      </c>
      <c r="D158" s="9" t="s">
        <v>609</v>
      </c>
      <c r="E158" s="10">
        <v>2.27</v>
      </c>
      <c r="F158" s="10">
        <v>2.27</v>
      </c>
      <c r="G158" s="10">
        <v>0</v>
      </c>
      <c r="H158" s="10">
        <v>0</v>
      </c>
      <c r="I158" s="10">
        <v>1271.25</v>
      </c>
      <c r="J158" s="10">
        <v>-1268.98</v>
      </c>
      <c r="K158" s="10">
        <v>0</v>
      </c>
      <c r="L158" s="10">
        <v>0</v>
      </c>
      <c r="M158" s="10">
        <v>0</v>
      </c>
      <c r="N158" s="10">
        <v>0</v>
      </c>
      <c r="O158" s="10">
        <v>0</v>
      </c>
      <c r="P158" s="10">
        <v>0</v>
      </c>
      <c r="Q158" s="10">
        <v>0</v>
      </c>
    </row>
    <row r="159" spans="1:17" x14ac:dyDescent="0.2">
      <c r="A159" s="9" t="s">
        <v>256</v>
      </c>
      <c r="B159" s="9" t="s">
        <v>255</v>
      </c>
      <c r="C159" s="9" t="s">
        <v>70</v>
      </c>
      <c r="D159" s="9" t="s">
        <v>71</v>
      </c>
      <c r="E159" s="10">
        <v>2</v>
      </c>
      <c r="F159" s="10">
        <v>2</v>
      </c>
      <c r="G159" s="10">
        <v>0</v>
      </c>
      <c r="H159" s="10">
        <v>0</v>
      </c>
      <c r="I159" s="10">
        <v>0</v>
      </c>
      <c r="J159" s="10">
        <v>0</v>
      </c>
      <c r="K159" s="10">
        <v>0</v>
      </c>
      <c r="L159" s="10">
        <v>-5127.83</v>
      </c>
      <c r="M159" s="10">
        <v>5129.83</v>
      </c>
      <c r="N159" s="10">
        <v>0</v>
      </c>
      <c r="O159" s="10">
        <v>0</v>
      </c>
      <c r="P159" s="10">
        <v>0</v>
      </c>
      <c r="Q159" s="10">
        <v>0</v>
      </c>
    </row>
    <row r="160" spans="1:17" ht="19.5" x14ac:dyDescent="0.2">
      <c r="A160" s="9" t="s">
        <v>256</v>
      </c>
      <c r="B160" s="9" t="s">
        <v>255</v>
      </c>
      <c r="C160" s="9" t="s">
        <v>260</v>
      </c>
      <c r="D160" s="9" t="s">
        <v>259</v>
      </c>
      <c r="E160" s="10">
        <v>2</v>
      </c>
      <c r="F160" s="10">
        <v>2</v>
      </c>
      <c r="G160" s="10">
        <v>0</v>
      </c>
      <c r="H160" s="10">
        <v>0</v>
      </c>
      <c r="I160" s="10">
        <v>0</v>
      </c>
      <c r="J160" s="10">
        <v>0</v>
      </c>
      <c r="K160" s="10">
        <v>0</v>
      </c>
      <c r="L160" s="10">
        <v>0</v>
      </c>
      <c r="M160" s="10">
        <v>0</v>
      </c>
      <c r="N160" s="10">
        <v>2</v>
      </c>
      <c r="O160" s="10">
        <v>0</v>
      </c>
      <c r="P160" s="10">
        <v>0</v>
      </c>
      <c r="Q160" s="10">
        <v>0</v>
      </c>
    </row>
    <row r="161" spans="1:17" ht="19.5" x14ac:dyDescent="0.2">
      <c r="A161" s="9" t="s">
        <v>256</v>
      </c>
      <c r="B161" s="9" t="s">
        <v>255</v>
      </c>
      <c r="C161" s="9" t="s">
        <v>600</v>
      </c>
      <c r="D161" s="9" t="s">
        <v>599</v>
      </c>
      <c r="E161" s="10">
        <v>0.25</v>
      </c>
      <c r="F161" s="10">
        <v>0.25</v>
      </c>
      <c r="G161" s="10">
        <v>0</v>
      </c>
      <c r="H161" s="10">
        <v>0</v>
      </c>
      <c r="I161" s="10">
        <v>0</v>
      </c>
      <c r="J161" s="10">
        <v>0</v>
      </c>
      <c r="K161" s="10">
        <v>0</v>
      </c>
      <c r="L161" s="10">
        <v>0</v>
      </c>
      <c r="M161" s="10">
        <v>0</v>
      </c>
      <c r="N161" s="10">
        <v>0</v>
      </c>
      <c r="O161" s="10">
        <v>0</v>
      </c>
      <c r="P161" s="10">
        <v>0.25</v>
      </c>
      <c r="Q161" s="10">
        <v>0</v>
      </c>
    </row>
    <row r="162" spans="1:17" ht="19.5" x14ac:dyDescent="0.2">
      <c r="A162" s="9" t="s">
        <v>256</v>
      </c>
      <c r="B162" s="9" t="s">
        <v>255</v>
      </c>
      <c r="C162" s="9" t="s">
        <v>162</v>
      </c>
      <c r="D162" s="9" t="s">
        <v>163</v>
      </c>
      <c r="E162" s="10">
        <v>-0.02</v>
      </c>
      <c r="F162" s="10">
        <v>-0.02</v>
      </c>
      <c r="G162" s="10">
        <v>0</v>
      </c>
      <c r="H162" s="10">
        <v>3382.87</v>
      </c>
      <c r="I162" s="10">
        <v>460.75</v>
      </c>
      <c r="J162" s="10">
        <v>-5453.64</v>
      </c>
      <c r="K162" s="10">
        <v>0</v>
      </c>
      <c r="L162" s="10">
        <v>0</v>
      </c>
      <c r="M162" s="10">
        <v>0</v>
      </c>
      <c r="N162" s="10">
        <v>1610</v>
      </c>
      <c r="O162" s="10">
        <v>0</v>
      </c>
      <c r="P162" s="10">
        <v>0</v>
      </c>
      <c r="Q162" s="10">
        <v>0</v>
      </c>
    </row>
    <row r="163" spans="1:17" ht="19.5" x14ac:dyDescent="0.2">
      <c r="A163" s="9" t="s">
        <v>256</v>
      </c>
      <c r="B163" s="9" t="s">
        <v>255</v>
      </c>
      <c r="C163" s="9" t="s">
        <v>356</v>
      </c>
      <c r="D163" s="9" t="s">
        <v>355</v>
      </c>
      <c r="E163" s="10">
        <v>-0.19</v>
      </c>
      <c r="F163" s="10">
        <v>-0.19</v>
      </c>
      <c r="G163" s="10">
        <v>0</v>
      </c>
      <c r="H163" s="10">
        <v>0</v>
      </c>
      <c r="I163" s="10">
        <v>0</v>
      </c>
      <c r="J163" s="10">
        <v>0</v>
      </c>
      <c r="K163" s="10">
        <v>-0.19</v>
      </c>
      <c r="L163" s="10">
        <v>0</v>
      </c>
      <c r="M163" s="10">
        <v>0</v>
      </c>
      <c r="N163" s="10">
        <v>0</v>
      </c>
      <c r="O163" s="10">
        <v>0</v>
      </c>
      <c r="P163" s="10">
        <v>0</v>
      </c>
      <c r="Q163" s="10">
        <v>0</v>
      </c>
    </row>
    <row r="164" spans="1:17" ht="19.5" x14ac:dyDescent="0.2">
      <c r="A164" s="9" t="s">
        <v>256</v>
      </c>
      <c r="B164" s="9" t="s">
        <v>255</v>
      </c>
      <c r="C164" s="9" t="s">
        <v>76</v>
      </c>
      <c r="D164" s="9" t="s">
        <v>77</v>
      </c>
      <c r="E164" s="10">
        <v>-0.31</v>
      </c>
      <c r="F164" s="10">
        <v>-0.31</v>
      </c>
      <c r="G164" s="10">
        <v>0</v>
      </c>
      <c r="H164" s="10">
        <v>0</v>
      </c>
      <c r="I164" s="10">
        <v>0</v>
      </c>
      <c r="J164" s="10">
        <v>0</v>
      </c>
      <c r="K164" s="10">
        <v>0</v>
      </c>
      <c r="L164" s="10">
        <v>0</v>
      </c>
      <c r="M164" s="10">
        <v>0</v>
      </c>
      <c r="N164" s="10">
        <v>-0.31</v>
      </c>
      <c r="O164" s="10">
        <v>0</v>
      </c>
      <c r="P164" s="10">
        <v>0</v>
      </c>
      <c r="Q164" s="10">
        <v>0</v>
      </c>
    </row>
    <row r="165" spans="1:17" ht="19.5" x14ac:dyDescent="0.2">
      <c r="A165" s="9" t="s">
        <v>266</v>
      </c>
      <c r="B165" s="9" t="s">
        <v>265</v>
      </c>
      <c r="C165" s="9" t="s">
        <v>428</v>
      </c>
      <c r="D165" s="9" t="s">
        <v>427</v>
      </c>
      <c r="E165" s="10">
        <v>-1.65</v>
      </c>
      <c r="F165" s="10">
        <v>-1.65</v>
      </c>
      <c r="G165" s="10">
        <v>0</v>
      </c>
      <c r="H165" s="10">
        <v>0</v>
      </c>
      <c r="I165" s="10">
        <v>0</v>
      </c>
      <c r="J165" s="10">
        <v>-6.02</v>
      </c>
      <c r="K165" s="10">
        <v>3742.25</v>
      </c>
      <c r="L165" s="10">
        <v>-3737.88</v>
      </c>
      <c r="M165" s="10">
        <v>0</v>
      </c>
      <c r="N165" s="10">
        <v>0</v>
      </c>
      <c r="O165" s="10">
        <v>0</v>
      </c>
      <c r="P165" s="10">
        <v>0</v>
      </c>
      <c r="Q165" s="10">
        <v>0</v>
      </c>
    </row>
    <row r="166" spans="1:17" ht="29.25" x14ac:dyDescent="0.2">
      <c r="A166" s="9" t="s">
        <v>266</v>
      </c>
      <c r="B166" s="9" t="s">
        <v>265</v>
      </c>
      <c r="C166" s="9" t="s">
        <v>476</v>
      </c>
      <c r="D166" s="9" t="s">
        <v>475</v>
      </c>
      <c r="E166" s="10">
        <v>-17.920000000000002</v>
      </c>
      <c r="F166" s="10">
        <v>-17.920000000000002</v>
      </c>
      <c r="G166" s="10">
        <v>0</v>
      </c>
      <c r="H166" s="10">
        <v>0</v>
      </c>
      <c r="I166" s="10">
        <v>0</v>
      </c>
      <c r="J166" s="10">
        <v>0</v>
      </c>
      <c r="K166" s="10">
        <v>4771.71</v>
      </c>
      <c r="L166" s="10">
        <v>0</v>
      </c>
      <c r="M166" s="10">
        <v>-4789.63</v>
      </c>
      <c r="N166" s="10">
        <v>0</v>
      </c>
      <c r="O166" s="10">
        <v>0</v>
      </c>
      <c r="P166" s="10">
        <v>0</v>
      </c>
      <c r="Q166" s="10">
        <v>0</v>
      </c>
    </row>
    <row r="167" spans="1:17" ht="19.5" x14ac:dyDescent="0.2">
      <c r="A167" s="9" t="s">
        <v>266</v>
      </c>
      <c r="B167" s="9" t="s">
        <v>265</v>
      </c>
      <c r="C167" s="9" t="s">
        <v>486</v>
      </c>
      <c r="D167" s="9" t="s">
        <v>485</v>
      </c>
      <c r="E167" s="10">
        <v>-35.229999999999997</v>
      </c>
      <c r="F167" s="10">
        <v>-35.229999999999997</v>
      </c>
      <c r="G167" s="10">
        <v>0</v>
      </c>
      <c r="H167" s="10">
        <v>0</v>
      </c>
      <c r="I167" s="10">
        <v>0</v>
      </c>
      <c r="J167" s="10">
        <v>0</v>
      </c>
      <c r="K167" s="10">
        <v>0</v>
      </c>
      <c r="L167" s="10">
        <v>0</v>
      </c>
      <c r="M167" s="10">
        <v>-28236.58</v>
      </c>
      <c r="N167" s="10">
        <v>28201.35</v>
      </c>
      <c r="O167" s="10">
        <v>0</v>
      </c>
      <c r="P167" s="10">
        <v>0</v>
      </c>
      <c r="Q167" s="10">
        <v>0</v>
      </c>
    </row>
    <row r="168" spans="1:17" ht="19.5" x14ac:dyDescent="0.2">
      <c r="A168" s="9" t="s">
        <v>266</v>
      </c>
      <c r="B168" s="9" t="s">
        <v>265</v>
      </c>
      <c r="C168" s="9" t="s">
        <v>422</v>
      </c>
      <c r="D168" s="9" t="s">
        <v>421</v>
      </c>
      <c r="E168" s="10">
        <v>-66.63</v>
      </c>
      <c r="F168" s="10">
        <v>-66.63</v>
      </c>
      <c r="G168" s="10">
        <v>0</v>
      </c>
      <c r="H168" s="10">
        <v>0</v>
      </c>
      <c r="I168" s="10">
        <v>0</v>
      </c>
      <c r="J168" s="10">
        <v>0</v>
      </c>
      <c r="K168" s="10">
        <v>0</v>
      </c>
      <c r="L168" s="10">
        <v>0</v>
      </c>
      <c r="M168" s="10">
        <v>0</v>
      </c>
      <c r="N168" s="10">
        <v>0</v>
      </c>
      <c r="O168" s="10">
        <v>0</v>
      </c>
      <c r="P168" s="10">
        <v>0</v>
      </c>
      <c r="Q168" s="10">
        <v>-66.63</v>
      </c>
    </row>
    <row r="169" spans="1:17" ht="19.5" x14ac:dyDescent="0.2">
      <c r="A169" s="9" t="s">
        <v>266</v>
      </c>
      <c r="B169" s="9" t="s">
        <v>265</v>
      </c>
      <c r="C169" s="9" t="s">
        <v>374</v>
      </c>
      <c r="D169" s="9" t="s">
        <v>373</v>
      </c>
      <c r="E169" s="10">
        <v>-81.290000000000006</v>
      </c>
      <c r="F169" s="10">
        <v>-81.290000000000006</v>
      </c>
      <c r="G169" s="10">
        <v>0</v>
      </c>
      <c r="H169" s="10">
        <v>0</v>
      </c>
      <c r="I169" s="10">
        <v>0</v>
      </c>
      <c r="J169" s="10">
        <v>0</v>
      </c>
      <c r="K169" s="10">
        <v>0</v>
      </c>
      <c r="L169" s="10">
        <v>0</v>
      </c>
      <c r="M169" s="10">
        <v>0</v>
      </c>
      <c r="N169" s="10">
        <v>0</v>
      </c>
      <c r="O169" s="10">
        <v>0</v>
      </c>
      <c r="P169" s="10">
        <v>0</v>
      </c>
      <c r="Q169" s="10">
        <v>-81.290000000000006</v>
      </c>
    </row>
    <row r="170" spans="1:17" ht="19.5" x14ac:dyDescent="0.2">
      <c r="A170" s="9" t="s">
        <v>266</v>
      </c>
      <c r="B170" s="9" t="s">
        <v>265</v>
      </c>
      <c r="C170" s="9" t="s">
        <v>468</v>
      </c>
      <c r="D170" s="9" t="s">
        <v>467</v>
      </c>
      <c r="E170" s="10">
        <v>-84.69</v>
      </c>
      <c r="F170" s="10">
        <v>-84.69</v>
      </c>
      <c r="G170" s="10">
        <v>0</v>
      </c>
      <c r="H170" s="10">
        <v>0</v>
      </c>
      <c r="I170" s="10">
        <v>0</v>
      </c>
      <c r="J170" s="10">
        <v>0</v>
      </c>
      <c r="K170" s="10">
        <v>0</v>
      </c>
      <c r="L170" s="10">
        <v>0</v>
      </c>
      <c r="M170" s="10">
        <v>0</v>
      </c>
      <c r="N170" s="10">
        <v>0</v>
      </c>
      <c r="O170" s="10">
        <v>0</v>
      </c>
      <c r="P170" s="10">
        <v>-84.69</v>
      </c>
      <c r="Q170" s="10">
        <v>0</v>
      </c>
    </row>
    <row r="171" spans="1:17" ht="19.5" x14ac:dyDescent="0.2">
      <c r="A171" s="9" t="s">
        <v>256</v>
      </c>
      <c r="B171" s="9" t="s">
        <v>255</v>
      </c>
      <c r="C171" s="9" t="s">
        <v>456</v>
      </c>
      <c r="D171" s="9" t="s">
        <v>455</v>
      </c>
      <c r="E171" s="10">
        <v>-100</v>
      </c>
      <c r="F171" s="10">
        <v>-100</v>
      </c>
      <c r="G171" s="10">
        <v>0</v>
      </c>
      <c r="H171" s="10">
        <v>0</v>
      </c>
      <c r="I171" s="10">
        <v>0</v>
      </c>
      <c r="J171" s="10">
        <v>0</v>
      </c>
      <c r="K171" s="10">
        <v>0</v>
      </c>
      <c r="L171" s="10">
        <v>0</v>
      </c>
      <c r="M171" s="10">
        <v>0</v>
      </c>
      <c r="N171" s="10">
        <v>-100</v>
      </c>
      <c r="O171" s="10">
        <v>0</v>
      </c>
      <c r="P171" s="10">
        <v>0</v>
      </c>
      <c r="Q171" s="10">
        <v>0</v>
      </c>
    </row>
    <row r="172" spans="1:17" x14ac:dyDescent="0.2">
      <c r="A172" s="9" t="s">
        <v>256</v>
      </c>
      <c r="B172" s="9" t="s">
        <v>255</v>
      </c>
      <c r="C172" s="9" t="s">
        <v>336</v>
      </c>
      <c r="D172" s="9" t="s">
        <v>335</v>
      </c>
      <c r="E172" s="10">
        <v>-108.45</v>
      </c>
      <c r="F172" s="10">
        <v>-108.45</v>
      </c>
      <c r="G172" s="10">
        <v>0</v>
      </c>
      <c r="H172" s="10">
        <v>0</v>
      </c>
      <c r="I172" s="10">
        <v>0</v>
      </c>
      <c r="J172" s="10">
        <v>0</v>
      </c>
      <c r="K172" s="10">
        <v>0</v>
      </c>
      <c r="L172" s="10">
        <v>0</v>
      </c>
      <c r="M172" s="10">
        <v>0</v>
      </c>
      <c r="N172" s="10">
        <v>-108.45</v>
      </c>
      <c r="O172" s="10">
        <v>0</v>
      </c>
      <c r="P172" s="10">
        <v>0</v>
      </c>
      <c r="Q172" s="10">
        <v>0</v>
      </c>
    </row>
    <row r="173" spans="1:17" ht="29.25" x14ac:dyDescent="0.2">
      <c r="A173" s="9" t="s">
        <v>266</v>
      </c>
      <c r="B173" s="9" t="s">
        <v>265</v>
      </c>
      <c r="C173" s="9" t="s">
        <v>348</v>
      </c>
      <c r="D173" s="9" t="s">
        <v>347</v>
      </c>
      <c r="E173" s="10">
        <v>-110.59</v>
      </c>
      <c r="F173" s="10">
        <v>-110.59</v>
      </c>
      <c r="G173" s="10">
        <v>0</v>
      </c>
      <c r="H173" s="10">
        <v>0</v>
      </c>
      <c r="I173" s="10">
        <v>0</v>
      </c>
      <c r="J173" s="10">
        <v>0</v>
      </c>
      <c r="K173" s="10">
        <v>0</v>
      </c>
      <c r="L173" s="10">
        <v>0</v>
      </c>
      <c r="M173" s="10">
        <v>0</v>
      </c>
      <c r="N173" s="10">
        <v>-5975.77</v>
      </c>
      <c r="O173" s="10">
        <v>0</v>
      </c>
      <c r="P173" s="10">
        <v>5865.18</v>
      </c>
      <c r="Q173" s="10">
        <v>0</v>
      </c>
    </row>
    <row r="174" spans="1:17" ht="19.5" x14ac:dyDescent="0.2">
      <c r="A174" s="9" t="s">
        <v>266</v>
      </c>
      <c r="B174" s="9" t="s">
        <v>265</v>
      </c>
      <c r="C174" s="9" t="s">
        <v>350</v>
      </c>
      <c r="D174" s="9" t="s">
        <v>349</v>
      </c>
      <c r="E174" s="10">
        <v>-125.95</v>
      </c>
      <c r="F174" s="10">
        <v>-125.95</v>
      </c>
      <c r="G174" s="10">
        <v>0</v>
      </c>
      <c r="H174" s="10">
        <v>0</v>
      </c>
      <c r="I174" s="10">
        <v>0</v>
      </c>
      <c r="J174" s="10">
        <v>0</v>
      </c>
      <c r="K174" s="10">
        <v>0</v>
      </c>
      <c r="L174" s="10">
        <v>0</v>
      </c>
      <c r="M174" s="10">
        <v>0</v>
      </c>
      <c r="N174" s="10">
        <v>0</v>
      </c>
      <c r="O174" s="10">
        <v>0</v>
      </c>
      <c r="P174" s="10">
        <v>-125.95</v>
      </c>
      <c r="Q174" s="10">
        <v>0</v>
      </c>
    </row>
    <row r="175" spans="1:17" ht="19.5" x14ac:dyDescent="0.2">
      <c r="A175" s="9" t="s">
        <v>298</v>
      </c>
      <c r="B175" s="9" t="s">
        <v>297</v>
      </c>
      <c r="C175" s="9" t="s">
        <v>296</v>
      </c>
      <c r="D175" s="9" t="s">
        <v>295</v>
      </c>
      <c r="E175" s="10">
        <v>-162</v>
      </c>
      <c r="F175" s="10">
        <v>-162</v>
      </c>
      <c r="G175" s="10">
        <v>0</v>
      </c>
      <c r="H175" s="10">
        <v>0</v>
      </c>
      <c r="I175" s="10">
        <v>0</v>
      </c>
      <c r="J175" s="10">
        <v>0</v>
      </c>
      <c r="K175" s="10">
        <v>0</v>
      </c>
      <c r="L175" s="10">
        <v>0</v>
      </c>
      <c r="M175" s="10">
        <v>-162</v>
      </c>
      <c r="N175" s="10">
        <v>0</v>
      </c>
      <c r="O175" s="10">
        <v>0</v>
      </c>
      <c r="P175" s="10">
        <v>0</v>
      </c>
      <c r="Q175" s="10">
        <v>0</v>
      </c>
    </row>
    <row r="176" spans="1:17" x14ac:dyDescent="0.2">
      <c r="A176" s="9" t="s">
        <v>256</v>
      </c>
      <c r="B176" s="9" t="s">
        <v>255</v>
      </c>
      <c r="C176" s="9" t="s">
        <v>378</v>
      </c>
      <c r="D176" s="9" t="s">
        <v>377</v>
      </c>
      <c r="E176" s="10">
        <v>-174.87</v>
      </c>
      <c r="F176" s="10">
        <v>-174.87</v>
      </c>
      <c r="G176" s="10">
        <v>0</v>
      </c>
      <c r="H176" s="10">
        <v>0</v>
      </c>
      <c r="I176" s="10">
        <v>0</v>
      </c>
      <c r="J176" s="10">
        <v>0</v>
      </c>
      <c r="K176" s="10">
        <v>0</v>
      </c>
      <c r="L176" s="10">
        <v>0</v>
      </c>
      <c r="M176" s="10">
        <v>0</v>
      </c>
      <c r="N176" s="10">
        <v>-174.87</v>
      </c>
      <c r="O176" s="10">
        <v>0</v>
      </c>
      <c r="P176" s="10">
        <v>0</v>
      </c>
      <c r="Q176" s="10">
        <v>0</v>
      </c>
    </row>
    <row r="177" spans="1:17" ht="29.25" x14ac:dyDescent="0.2">
      <c r="A177" s="9" t="s">
        <v>266</v>
      </c>
      <c r="B177" s="9" t="s">
        <v>265</v>
      </c>
      <c r="C177" s="9" t="s">
        <v>312</v>
      </c>
      <c r="D177" s="9" t="s">
        <v>311</v>
      </c>
      <c r="E177" s="10">
        <v>-200.58</v>
      </c>
      <c r="F177" s="10">
        <v>-200.58</v>
      </c>
      <c r="G177" s="10">
        <v>0</v>
      </c>
      <c r="H177" s="10">
        <v>0</v>
      </c>
      <c r="I177" s="10">
        <v>0</v>
      </c>
      <c r="J177" s="10">
        <v>0</v>
      </c>
      <c r="K177" s="10">
        <v>0</v>
      </c>
      <c r="L177" s="10">
        <v>0</v>
      </c>
      <c r="M177" s="10">
        <v>0</v>
      </c>
      <c r="N177" s="10">
        <v>0</v>
      </c>
      <c r="O177" s="10">
        <v>0</v>
      </c>
      <c r="P177" s="10">
        <v>0</v>
      </c>
      <c r="Q177" s="10">
        <v>-200.58</v>
      </c>
    </row>
    <row r="178" spans="1:17" ht="29.25" x14ac:dyDescent="0.2">
      <c r="A178" s="9" t="s">
        <v>256</v>
      </c>
      <c r="B178" s="9" t="s">
        <v>255</v>
      </c>
      <c r="C178" s="9" t="s">
        <v>394</v>
      </c>
      <c r="D178" s="9" t="s">
        <v>393</v>
      </c>
      <c r="E178" s="10">
        <v>-235.35</v>
      </c>
      <c r="F178" s="10">
        <v>-235.35</v>
      </c>
      <c r="G178" s="10">
        <v>0</v>
      </c>
      <c r="H178" s="10">
        <v>0</v>
      </c>
      <c r="I178" s="10">
        <v>0</v>
      </c>
      <c r="J178" s="10">
        <v>0</v>
      </c>
      <c r="K178" s="10">
        <v>0</v>
      </c>
      <c r="L178" s="10">
        <v>0</v>
      </c>
      <c r="M178" s="10">
        <v>0</v>
      </c>
      <c r="N178" s="10">
        <v>0</v>
      </c>
      <c r="O178" s="10">
        <v>-235.35</v>
      </c>
      <c r="P178" s="10">
        <v>0</v>
      </c>
      <c r="Q178" s="10">
        <v>0</v>
      </c>
    </row>
    <row r="179" spans="1:17" ht="29.25" x14ac:dyDescent="0.2">
      <c r="A179" s="9" t="s">
        <v>266</v>
      </c>
      <c r="B179" s="9" t="s">
        <v>265</v>
      </c>
      <c r="C179" s="9" t="s">
        <v>334</v>
      </c>
      <c r="D179" s="9" t="s">
        <v>333</v>
      </c>
      <c r="E179" s="10">
        <v>-272.26</v>
      </c>
      <c r="F179" s="10">
        <v>-272.26</v>
      </c>
      <c r="G179" s="10">
        <v>0</v>
      </c>
      <c r="H179" s="10">
        <v>0</v>
      </c>
      <c r="I179" s="10">
        <v>0</v>
      </c>
      <c r="J179" s="10">
        <v>0</v>
      </c>
      <c r="K179" s="10">
        <v>0</v>
      </c>
      <c r="L179" s="10">
        <v>0</v>
      </c>
      <c r="M179" s="10">
        <v>0</v>
      </c>
      <c r="N179" s="10">
        <v>-100.14</v>
      </c>
      <c r="O179" s="10">
        <v>-172.12</v>
      </c>
      <c r="P179" s="10">
        <v>0</v>
      </c>
      <c r="Q179" s="10">
        <v>0</v>
      </c>
    </row>
    <row r="180" spans="1:17" ht="48.75" x14ac:dyDescent="0.2">
      <c r="A180" s="9" t="s">
        <v>366</v>
      </c>
      <c r="B180" s="9" t="s">
        <v>365</v>
      </c>
      <c r="C180" s="9" t="s">
        <v>400</v>
      </c>
      <c r="D180" s="9" t="s">
        <v>399</v>
      </c>
      <c r="E180" s="10">
        <v>-299.39</v>
      </c>
      <c r="F180" s="10">
        <v>-299.39</v>
      </c>
      <c r="G180" s="10">
        <v>0</v>
      </c>
      <c r="H180" s="10">
        <v>0</v>
      </c>
      <c r="I180" s="10">
        <v>0</v>
      </c>
      <c r="J180" s="10">
        <v>0</v>
      </c>
      <c r="K180" s="10">
        <v>1073.6600000000001</v>
      </c>
      <c r="L180" s="10">
        <v>3378.31</v>
      </c>
      <c r="M180" s="10">
        <v>0</v>
      </c>
      <c r="N180" s="10">
        <v>-19958.2</v>
      </c>
      <c r="O180" s="10">
        <v>0</v>
      </c>
      <c r="P180" s="10">
        <v>15335.98</v>
      </c>
      <c r="Q180" s="10">
        <v>-129.13999999999999</v>
      </c>
    </row>
    <row r="181" spans="1:17" ht="19.5" x14ac:dyDescent="0.2">
      <c r="A181" s="9" t="s">
        <v>256</v>
      </c>
      <c r="B181" s="9" t="s">
        <v>255</v>
      </c>
      <c r="C181" s="9" t="s">
        <v>442</v>
      </c>
      <c r="D181" s="9" t="s">
        <v>441</v>
      </c>
      <c r="E181" s="10">
        <v>-321.89</v>
      </c>
      <c r="F181" s="10">
        <v>-321.89</v>
      </c>
      <c r="G181" s="10">
        <v>0</v>
      </c>
      <c r="H181" s="10">
        <v>0</v>
      </c>
      <c r="I181" s="10">
        <v>0</v>
      </c>
      <c r="J181" s="10">
        <v>0</v>
      </c>
      <c r="K181" s="10">
        <v>-76.900000000000006</v>
      </c>
      <c r="L181" s="10">
        <v>-130.06</v>
      </c>
      <c r="M181" s="10">
        <v>0</v>
      </c>
      <c r="N181" s="10">
        <v>-114.93</v>
      </c>
      <c r="O181" s="10">
        <v>0</v>
      </c>
      <c r="P181" s="10">
        <v>0</v>
      </c>
      <c r="Q181" s="10">
        <v>0</v>
      </c>
    </row>
    <row r="182" spans="1:17" ht="19.5" x14ac:dyDescent="0.2">
      <c r="A182" s="9" t="s">
        <v>256</v>
      </c>
      <c r="B182" s="9" t="s">
        <v>255</v>
      </c>
      <c r="C182" s="9" t="s">
        <v>534</v>
      </c>
      <c r="D182" s="9" t="s">
        <v>533</v>
      </c>
      <c r="E182" s="10">
        <v>-389</v>
      </c>
      <c r="F182" s="10">
        <v>-389</v>
      </c>
      <c r="G182" s="10">
        <v>0</v>
      </c>
      <c r="H182" s="10">
        <v>0</v>
      </c>
      <c r="I182" s="10">
        <v>0</v>
      </c>
      <c r="J182" s="10">
        <v>0</v>
      </c>
      <c r="K182" s="10">
        <v>0</v>
      </c>
      <c r="L182" s="10">
        <v>0</v>
      </c>
      <c r="M182" s="10">
        <v>0</v>
      </c>
      <c r="N182" s="10">
        <v>0</v>
      </c>
      <c r="O182" s="10">
        <v>0</v>
      </c>
      <c r="P182" s="10">
        <v>-389</v>
      </c>
      <c r="Q182" s="10">
        <v>0</v>
      </c>
    </row>
    <row r="183" spans="1:17" ht="19.5" x14ac:dyDescent="0.2">
      <c r="A183" s="9" t="s">
        <v>256</v>
      </c>
      <c r="B183" s="9" t="s">
        <v>255</v>
      </c>
      <c r="C183" s="9" t="s">
        <v>458</v>
      </c>
      <c r="D183" s="9" t="s">
        <v>457</v>
      </c>
      <c r="E183" s="10">
        <v>-390</v>
      </c>
      <c r="F183" s="10">
        <v>-390</v>
      </c>
      <c r="G183" s="10">
        <v>0</v>
      </c>
      <c r="H183" s="10">
        <v>0</v>
      </c>
      <c r="I183" s="10">
        <v>0</v>
      </c>
      <c r="J183" s="10">
        <v>-390</v>
      </c>
      <c r="K183" s="10">
        <v>0</v>
      </c>
      <c r="L183" s="10">
        <v>0</v>
      </c>
      <c r="M183" s="10">
        <v>0</v>
      </c>
      <c r="N183" s="10">
        <v>0</v>
      </c>
      <c r="O183" s="10">
        <v>0</v>
      </c>
      <c r="P183" s="10">
        <v>0</v>
      </c>
      <c r="Q183" s="10">
        <v>0</v>
      </c>
    </row>
    <row r="184" spans="1:17" ht="29.25" x14ac:dyDescent="0.2">
      <c r="A184" s="9" t="s">
        <v>256</v>
      </c>
      <c r="B184" s="9" t="s">
        <v>255</v>
      </c>
      <c r="C184" s="9" t="s">
        <v>522</v>
      </c>
      <c r="D184" s="9" t="s">
        <v>521</v>
      </c>
      <c r="E184" s="10">
        <v>-396</v>
      </c>
      <c r="F184" s="10">
        <v>-396</v>
      </c>
      <c r="G184" s="10">
        <v>0</v>
      </c>
      <c r="H184" s="10">
        <v>0</v>
      </c>
      <c r="I184" s="10">
        <v>0</v>
      </c>
      <c r="J184" s="10">
        <v>0</v>
      </c>
      <c r="K184" s="10">
        <v>0</v>
      </c>
      <c r="L184" s="10">
        <v>0</v>
      </c>
      <c r="M184" s="10">
        <v>0</v>
      </c>
      <c r="N184" s="10">
        <v>0</v>
      </c>
      <c r="O184" s="10">
        <v>0</v>
      </c>
      <c r="P184" s="10">
        <v>-396</v>
      </c>
      <c r="Q184" s="10">
        <v>0</v>
      </c>
    </row>
    <row r="185" spans="1:17" ht="19.5" x14ac:dyDescent="0.2">
      <c r="A185" s="9" t="s">
        <v>266</v>
      </c>
      <c r="B185" s="9" t="s">
        <v>265</v>
      </c>
      <c r="C185" s="9" t="s">
        <v>304</v>
      </c>
      <c r="D185" s="9" t="s">
        <v>303</v>
      </c>
      <c r="E185" s="10">
        <v>-397.57</v>
      </c>
      <c r="F185" s="10">
        <v>-397.57</v>
      </c>
      <c r="G185" s="10">
        <v>0</v>
      </c>
      <c r="H185" s="10">
        <v>0</v>
      </c>
      <c r="I185" s="10">
        <v>0</v>
      </c>
      <c r="J185" s="10">
        <v>0</v>
      </c>
      <c r="K185" s="10">
        <v>0</v>
      </c>
      <c r="L185" s="10">
        <v>0</v>
      </c>
      <c r="M185" s="10">
        <v>0</v>
      </c>
      <c r="N185" s="10">
        <v>-397.57</v>
      </c>
      <c r="O185" s="10">
        <v>0</v>
      </c>
      <c r="P185" s="10">
        <v>0</v>
      </c>
      <c r="Q185" s="10">
        <v>0</v>
      </c>
    </row>
    <row r="186" spans="1:17" x14ac:dyDescent="0.2">
      <c r="A186" s="9" t="s">
        <v>256</v>
      </c>
      <c r="B186" s="9" t="s">
        <v>255</v>
      </c>
      <c r="C186" s="9" t="s">
        <v>484</v>
      </c>
      <c r="D186" s="9" t="s">
        <v>483</v>
      </c>
      <c r="E186" s="10">
        <v>-449</v>
      </c>
      <c r="F186" s="10">
        <v>-449</v>
      </c>
      <c r="G186" s="10">
        <v>0</v>
      </c>
      <c r="H186" s="10">
        <v>0</v>
      </c>
      <c r="I186" s="10">
        <v>0</v>
      </c>
      <c r="J186" s="10">
        <v>0</v>
      </c>
      <c r="K186" s="10">
        <v>0</v>
      </c>
      <c r="L186" s="10">
        <v>0</v>
      </c>
      <c r="M186" s="10">
        <v>0</v>
      </c>
      <c r="N186" s="10">
        <v>0</v>
      </c>
      <c r="O186" s="10">
        <v>-449</v>
      </c>
      <c r="P186" s="10">
        <v>0</v>
      </c>
      <c r="Q186" s="10">
        <v>0</v>
      </c>
    </row>
    <row r="187" spans="1:17" ht="19.5" x14ac:dyDescent="0.2">
      <c r="A187" s="9" t="s">
        <v>256</v>
      </c>
      <c r="B187" s="9" t="s">
        <v>255</v>
      </c>
      <c r="C187" s="9" t="s">
        <v>346</v>
      </c>
      <c r="D187" s="9" t="s">
        <v>345</v>
      </c>
      <c r="E187" s="10">
        <v>-503.61</v>
      </c>
      <c r="F187" s="10">
        <v>-503.61</v>
      </c>
      <c r="G187" s="10">
        <v>0</v>
      </c>
      <c r="H187" s="10">
        <v>0</v>
      </c>
      <c r="I187" s="10">
        <v>0</v>
      </c>
      <c r="J187" s="10">
        <v>13087.5</v>
      </c>
      <c r="K187" s="10">
        <v>-6543.75</v>
      </c>
      <c r="L187" s="10">
        <v>0</v>
      </c>
      <c r="M187" s="10">
        <v>0</v>
      </c>
      <c r="N187" s="10">
        <v>10676.4</v>
      </c>
      <c r="O187" s="10">
        <v>-17723.759999999998</v>
      </c>
      <c r="P187" s="10">
        <v>0</v>
      </c>
      <c r="Q187" s="10">
        <v>0</v>
      </c>
    </row>
    <row r="188" spans="1:17" ht="39" x14ac:dyDescent="0.2">
      <c r="A188" s="9" t="s">
        <v>266</v>
      </c>
      <c r="B188" s="9" t="s">
        <v>265</v>
      </c>
      <c r="C188" s="9" t="s">
        <v>270</v>
      </c>
      <c r="D188" s="9" t="s">
        <v>269</v>
      </c>
      <c r="E188" s="10">
        <v>-579.03</v>
      </c>
      <c r="F188" s="10">
        <v>-579.03</v>
      </c>
      <c r="G188" s="10">
        <v>0</v>
      </c>
      <c r="H188" s="10">
        <v>0</v>
      </c>
      <c r="I188" s="10">
        <v>0</v>
      </c>
      <c r="J188" s="10">
        <v>0</v>
      </c>
      <c r="K188" s="10">
        <v>0</v>
      </c>
      <c r="L188" s="10">
        <v>0</v>
      </c>
      <c r="M188" s="10">
        <v>0</v>
      </c>
      <c r="N188" s="10">
        <v>0</v>
      </c>
      <c r="O188" s="10">
        <v>0</v>
      </c>
      <c r="P188" s="10">
        <v>0</v>
      </c>
      <c r="Q188" s="10">
        <v>-579.03</v>
      </c>
    </row>
    <row r="189" spans="1:17" x14ac:dyDescent="0.2">
      <c r="A189" s="9" t="s">
        <v>256</v>
      </c>
      <c r="B189" s="9" t="s">
        <v>255</v>
      </c>
      <c r="C189" s="9" t="s">
        <v>380</v>
      </c>
      <c r="D189" s="9" t="s">
        <v>379</v>
      </c>
      <c r="E189" s="10">
        <v>-819.38</v>
      </c>
      <c r="F189" s="10">
        <v>-819.38</v>
      </c>
      <c r="G189" s="10">
        <v>0</v>
      </c>
      <c r="H189" s="10">
        <v>0</v>
      </c>
      <c r="I189" s="10">
        <v>0</v>
      </c>
      <c r="J189" s="10">
        <v>0</v>
      </c>
      <c r="K189" s="10">
        <v>0</v>
      </c>
      <c r="L189" s="10">
        <v>0</v>
      </c>
      <c r="M189" s="10">
        <v>0</v>
      </c>
      <c r="N189" s="10">
        <v>-20221.04</v>
      </c>
      <c r="O189" s="10">
        <v>12926.8</v>
      </c>
      <c r="P189" s="10">
        <v>6474.86</v>
      </c>
      <c r="Q189" s="10">
        <v>0</v>
      </c>
    </row>
    <row r="190" spans="1:17" ht="19.5" x14ac:dyDescent="0.2">
      <c r="A190" s="9" t="s">
        <v>256</v>
      </c>
      <c r="B190" s="9" t="s">
        <v>255</v>
      </c>
      <c r="C190" s="9" t="s">
        <v>490</v>
      </c>
      <c r="D190" s="9" t="s">
        <v>489</v>
      </c>
      <c r="E190" s="10">
        <v>-864.74</v>
      </c>
      <c r="F190" s="10">
        <v>-864.74</v>
      </c>
      <c r="G190" s="10">
        <v>0</v>
      </c>
      <c r="H190" s="10">
        <v>0</v>
      </c>
      <c r="I190" s="10">
        <v>0</v>
      </c>
      <c r="J190" s="10">
        <v>0</v>
      </c>
      <c r="K190" s="10">
        <v>0</v>
      </c>
      <c r="L190" s="10">
        <v>0</v>
      </c>
      <c r="M190" s="10">
        <v>0</v>
      </c>
      <c r="N190" s="10">
        <v>0</v>
      </c>
      <c r="O190" s="10">
        <v>0</v>
      </c>
      <c r="P190" s="10">
        <v>-864.74</v>
      </c>
      <c r="Q190" s="10">
        <v>0</v>
      </c>
    </row>
    <row r="191" spans="1:17" x14ac:dyDescent="0.2">
      <c r="A191" s="9" t="s">
        <v>256</v>
      </c>
      <c r="B191" s="9" t="s">
        <v>255</v>
      </c>
      <c r="C191" s="9" t="s">
        <v>588</v>
      </c>
      <c r="D191" s="9" t="s">
        <v>587</v>
      </c>
      <c r="E191" s="10">
        <v>-900</v>
      </c>
      <c r="F191" s="10">
        <v>-900</v>
      </c>
      <c r="G191" s="10">
        <v>0</v>
      </c>
      <c r="H191" s="10">
        <v>0</v>
      </c>
      <c r="I191" s="10">
        <v>0</v>
      </c>
      <c r="J191" s="10">
        <v>-400</v>
      </c>
      <c r="K191" s="10">
        <v>0</v>
      </c>
      <c r="L191" s="10">
        <v>0</v>
      </c>
      <c r="M191" s="10">
        <v>0</v>
      </c>
      <c r="N191" s="10">
        <v>-500</v>
      </c>
      <c r="O191" s="10">
        <v>0</v>
      </c>
      <c r="P191" s="10">
        <v>0</v>
      </c>
      <c r="Q191" s="10">
        <v>0</v>
      </c>
    </row>
    <row r="192" spans="1:17" ht="19.5" x14ac:dyDescent="0.2">
      <c r="A192" s="9" t="s">
        <v>256</v>
      </c>
      <c r="B192" s="9" t="s">
        <v>255</v>
      </c>
      <c r="C192" s="9" t="s">
        <v>332</v>
      </c>
      <c r="D192" s="9" t="s">
        <v>331</v>
      </c>
      <c r="E192" s="10">
        <v>-941.96</v>
      </c>
      <c r="F192" s="10">
        <v>-941.96</v>
      </c>
      <c r="G192" s="10">
        <v>0</v>
      </c>
      <c r="H192" s="10">
        <v>0</v>
      </c>
      <c r="I192" s="10">
        <v>0</v>
      </c>
      <c r="J192" s="10">
        <v>0</v>
      </c>
      <c r="K192" s="10">
        <v>-941.96</v>
      </c>
      <c r="L192" s="10">
        <v>0</v>
      </c>
      <c r="M192" s="10">
        <v>0</v>
      </c>
      <c r="N192" s="10">
        <v>0</v>
      </c>
      <c r="O192" s="10">
        <v>0</v>
      </c>
      <c r="P192" s="10">
        <v>0</v>
      </c>
      <c r="Q192" s="10">
        <v>0</v>
      </c>
    </row>
    <row r="193" spans="1:17" ht="19.5" x14ac:dyDescent="0.2">
      <c r="A193" s="9" t="s">
        <v>256</v>
      </c>
      <c r="B193" s="9" t="s">
        <v>255</v>
      </c>
      <c r="C193" s="9" t="s">
        <v>302</v>
      </c>
      <c r="D193" s="9" t="s">
        <v>301</v>
      </c>
      <c r="E193" s="10">
        <v>-1046.25</v>
      </c>
      <c r="F193" s="10">
        <v>-1046.25</v>
      </c>
      <c r="G193" s="10">
        <v>0</v>
      </c>
      <c r="H193" s="10">
        <v>0</v>
      </c>
      <c r="I193" s="10">
        <v>0</v>
      </c>
      <c r="J193" s="10">
        <v>0</v>
      </c>
      <c r="K193" s="10">
        <v>0</v>
      </c>
      <c r="L193" s="10">
        <v>0</v>
      </c>
      <c r="M193" s="10">
        <v>0</v>
      </c>
      <c r="N193" s="10">
        <v>-1046.25</v>
      </c>
      <c r="O193" s="10">
        <v>0</v>
      </c>
      <c r="P193" s="10">
        <v>0</v>
      </c>
      <c r="Q193" s="10">
        <v>0</v>
      </c>
    </row>
    <row r="194" spans="1:17" x14ac:dyDescent="0.2">
      <c r="A194" s="9" t="s">
        <v>256</v>
      </c>
      <c r="B194" s="9" t="s">
        <v>255</v>
      </c>
      <c r="C194" s="9" t="s">
        <v>530</v>
      </c>
      <c r="D194" s="9" t="s">
        <v>529</v>
      </c>
      <c r="E194" s="10">
        <v>-1125</v>
      </c>
      <c r="F194" s="10">
        <v>-1125</v>
      </c>
      <c r="G194" s="10">
        <v>0</v>
      </c>
      <c r="H194" s="10">
        <v>0</v>
      </c>
      <c r="I194" s="10">
        <v>0</v>
      </c>
      <c r="J194" s="10">
        <v>0</v>
      </c>
      <c r="K194" s="10">
        <v>0</v>
      </c>
      <c r="L194" s="10">
        <v>0</v>
      </c>
      <c r="M194" s="10">
        <v>0</v>
      </c>
      <c r="N194" s="10">
        <v>-1125</v>
      </c>
      <c r="O194" s="10">
        <v>0</v>
      </c>
      <c r="P194" s="10">
        <v>0</v>
      </c>
      <c r="Q194" s="10">
        <v>0</v>
      </c>
    </row>
    <row r="195" spans="1:17" x14ac:dyDescent="0.2">
      <c r="A195" s="9" t="s">
        <v>256</v>
      </c>
      <c r="B195" s="9" t="s">
        <v>255</v>
      </c>
      <c r="C195" s="9" t="s">
        <v>448</v>
      </c>
      <c r="D195" s="9" t="s">
        <v>447</v>
      </c>
      <c r="E195" s="10">
        <v>-1200</v>
      </c>
      <c r="F195" s="10">
        <v>-1200</v>
      </c>
      <c r="G195" s="10">
        <v>0</v>
      </c>
      <c r="H195" s="10">
        <v>0</v>
      </c>
      <c r="I195" s="10">
        <v>0</v>
      </c>
      <c r="J195" s="10">
        <v>0</v>
      </c>
      <c r="K195" s="10">
        <v>0</v>
      </c>
      <c r="L195" s="10">
        <v>0</v>
      </c>
      <c r="M195" s="10">
        <v>0</v>
      </c>
      <c r="N195" s="10">
        <v>0</v>
      </c>
      <c r="O195" s="10">
        <v>0</v>
      </c>
      <c r="P195" s="10">
        <v>-1200</v>
      </c>
      <c r="Q195" s="10">
        <v>0</v>
      </c>
    </row>
    <row r="196" spans="1:17" ht="19.5" x14ac:dyDescent="0.2">
      <c r="A196" s="9" t="s">
        <v>256</v>
      </c>
      <c r="B196" s="9" t="s">
        <v>255</v>
      </c>
      <c r="C196" s="9" t="s">
        <v>586</v>
      </c>
      <c r="D196" s="9" t="s">
        <v>585</v>
      </c>
      <c r="E196" s="10">
        <v>-1250</v>
      </c>
      <c r="F196" s="10">
        <v>-1250</v>
      </c>
      <c r="G196" s="10">
        <v>0</v>
      </c>
      <c r="H196" s="10">
        <v>0</v>
      </c>
      <c r="I196" s="10">
        <v>0</v>
      </c>
      <c r="J196" s="10">
        <v>0</v>
      </c>
      <c r="K196" s="10">
        <v>0</v>
      </c>
      <c r="L196" s="10">
        <v>0</v>
      </c>
      <c r="M196" s="10">
        <v>0</v>
      </c>
      <c r="N196" s="10">
        <v>0</v>
      </c>
      <c r="O196" s="10">
        <v>0</v>
      </c>
      <c r="P196" s="10">
        <v>0</v>
      </c>
      <c r="Q196" s="10">
        <v>-1250</v>
      </c>
    </row>
    <row r="197" spans="1:17" ht="19.5" x14ac:dyDescent="0.2">
      <c r="A197" s="9" t="s">
        <v>256</v>
      </c>
      <c r="B197" s="9" t="s">
        <v>255</v>
      </c>
      <c r="C197" s="9" t="s">
        <v>382</v>
      </c>
      <c r="D197" s="9" t="s">
        <v>381</v>
      </c>
      <c r="E197" s="10">
        <v>-1300</v>
      </c>
      <c r="F197" s="10">
        <v>-1300</v>
      </c>
      <c r="G197" s="10">
        <v>0</v>
      </c>
      <c r="H197" s="10">
        <v>0</v>
      </c>
      <c r="I197" s="10">
        <v>0</v>
      </c>
      <c r="J197" s="10">
        <v>6500</v>
      </c>
      <c r="K197" s="10">
        <v>-7800</v>
      </c>
      <c r="L197" s="10">
        <v>0</v>
      </c>
      <c r="M197" s="10">
        <v>0</v>
      </c>
      <c r="N197" s="10">
        <v>0</v>
      </c>
      <c r="O197" s="10">
        <v>0</v>
      </c>
      <c r="P197" s="10">
        <v>0</v>
      </c>
      <c r="Q197" s="10">
        <v>0</v>
      </c>
    </row>
    <row r="198" spans="1:17" ht="29.25" x14ac:dyDescent="0.2">
      <c r="A198" s="9" t="s">
        <v>256</v>
      </c>
      <c r="B198" s="9" t="s">
        <v>255</v>
      </c>
      <c r="C198" s="9" t="s">
        <v>254</v>
      </c>
      <c r="D198" s="9" t="s">
        <v>253</v>
      </c>
      <c r="E198" s="10">
        <v>-1350</v>
      </c>
      <c r="F198" s="10">
        <v>-1350</v>
      </c>
      <c r="G198" s="10">
        <v>0</v>
      </c>
      <c r="H198" s="10">
        <v>0</v>
      </c>
      <c r="I198" s="10">
        <v>0</v>
      </c>
      <c r="J198" s="10">
        <v>0</v>
      </c>
      <c r="K198" s="10">
        <v>0</v>
      </c>
      <c r="L198" s="10">
        <v>0</v>
      </c>
      <c r="M198" s="10">
        <v>-1350</v>
      </c>
      <c r="N198" s="10">
        <v>0</v>
      </c>
      <c r="O198" s="10">
        <v>0</v>
      </c>
      <c r="P198" s="10">
        <v>0</v>
      </c>
      <c r="Q198" s="10">
        <v>0</v>
      </c>
    </row>
    <row r="199" spans="1:17" ht="19.5" x14ac:dyDescent="0.2">
      <c r="A199" s="9" t="s">
        <v>266</v>
      </c>
      <c r="B199" s="9" t="s">
        <v>265</v>
      </c>
      <c r="C199" s="9" t="s">
        <v>604</v>
      </c>
      <c r="D199" s="9" t="s">
        <v>603</v>
      </c>
      <c r="E199" s="10">
        <v>-1359.76</v>
      </c>
      <c r="F199" s="10">
        <v>-1359.76</v>
      </c>
      <c r="G199" s="10">
        <v>0</v>
      </c>
      <c r="H199" s="10">
        <v>0</v>
      </c>
      <c r="I199" s="10">
        <v>0</v>
      </c>
      <c r="J199" s="10">
        <v>0</v>
      </c>
      <c r="K199" s="10">
        <v>0</v>
      </c>
      <c r="L199" s="10">
        <v>0</v>
      </c>
      <c r="M199" s="10">
        <v>0</v>
      </c>
      <c r="N199" s="10">
        <v>0</v>
      </c>
      <c r="O199" s="10">
        <v>0</v>
      </c>
      <c r="P199" s="10">
        <v>0</v>
      </c>
      <c r="Q199" s="10">
        <v>-1359.76</v>
      </c>
    </row>
    <row r="200" spans="1:17" ht="19.5" x14ac:dyDescent="0.2">
      <c r="A200" s="9" t="s">
        <v>266</v>
      </c>
      <c r="B200" s="9" t="s">
        <v>265</v>
      </c>
      <c r="C200" s="9" t="s">
        <v>390</v>
      </c>
      <c r="D200" s="9" t="s">
        <v>389</v>
      </c>
      <c r="E200" s="10">
        <v>-1485.1</v>
      </c>
      <c r="F200" s="10">
        <v>-1485.1</v>
      </c>
      <c r="G200" s="10">
        <v>0</v>
      </c>
      <c r="H200" s="10">
        <v>0</v>
      </c>
      <c r="I200" s="10">
        <v>0</v>
      </c>
      <c r="J200" s="10">
        <v>1733.14</v>
      </c>
      <c r="K200" s="10">
        <v>0</v>
      </c>
      <c r="L200" s="10">
        <v>0</v>
      </c>
      <c r="M200" s="10">
        <v>0</v>
      </c>
      <c r="N200" s="10">
        <v>0</v>
      </c>
      <c r="O200" s="10">
        <v>-2737.81</v>
      </c>
      <c r="P200" s="10">
        <v>-4027.5</v>
      </c>
      <c r="Q200" s="10">
        <v>3547.07</v>
      </c>
    </row>
    <row r="201" spans="1:17" ht="19.5" x14ac:dyDescent="0.2">
      <c r="A201" s="9" t="s">
        <v>256</v>
      </c>
      <c r="B201" s="9" t="s">
        <v>255</v>
      </c>
      <c r="C201" s="9" t="s">
        <v>410</v>
      </c>
      <c r="D201" s="9" t="s">
        <v>409</v>
      </c>
      <c r="E201" s="10">
        <v>-1491.75</v>
      </c>
      <c r="F201" s="10">
        <v>-1491.75</v>
      </c>
      <c r="G201" s="10">
        <v>0</v>
      </c>
      <c r="H201" s="10">
        <v>0</v>
      </c>
      <c r="I201" s="10">
        <v>0</v>
      </c>
      <c r="J201" s="10">
        <v>0</v>
      </c>
      <c r="K201" s="10">
        <v>0</v>
      </c>
      <c r="L201" s="10">
        <v>0</v>
      </c>
      <c r="M201" s="10">
        <v>0</v>
      </c>
      <c r="N201" s="10">
        <v>0</v>
      </c>
      <c r="O201" s="10">
        <v>0</v>
      </c>
      <c r="P201" s="10">
        <v>0</v>
      </c>
      <c r="Q201" s="10">
        <v>-1491.75</v>
      </c>
    </row>
    <row r="202" spans="1:17" ht="19.5" x14ac:dyDescent="0.2">
      <c r="A202" s="9" t="s">
        <v>266</v>
      </c>
      <c r="B202" s="9" t="s">
        <v>265</v>
      </c>
      <c r="C202" s="9" t="s">
        <v>290</v>
      </c>
      <c r="D202" s="9" t="s">
        <v>289</v>
      </c>
      <c r="E202" s="10">
        <v>-1521.85</v>
      </c>
      <c r="F202" s="10">
        <v>-1521.85</v>
      </c>
      <c r="G202" s="10">
        <v>0</v>
      </c>
      <c r="H202" s="10">
        <v>0</v>
      </c>
      <c r="I202" s="10">
        <v>0</v>
      </c>
      <c r="J202" s="10">
        <v>0</v>
      </c>
      <c r="K202" s="10">
        <v>0</v>
      </c>
      <c r="L202" s="10">
        <v>0</v>
      </c>
      <c r="M202" s="10">
        <v>0</v>
      </c>
      <c r="N202" s="10">
        <v>0</v>
      </c>
      <c r="O202" s="10">
        <v>0</v>
      </c>
      <c r="P202" s="10">
        <v>0</v>
      </c>
      <c r="Q202" s="10">
        <v>-1521.85</v>
      </c>
    </row>
    <row r="203" spans="1:17" x14ac:dyDescent="0.2">
      <c r="A203" s="9" t="s">
        <v>256</v>
      </c>
      <c r="B203" s="9" t="s">
        <v>255</v>
      </c>
      <c r="C203" s="9" t="s">
        <v>524</v>
      </c>
      <c r="D203" s="9" t="s">
        <v>523</v>
      </c>
      <c r="E203" s="10">
        <v>-1625</v>
      </c>
      <c r="F203" s="10">
        <v>-1625</v>
      </c>
      <c r="G203" s="10">
        <v>0</v>
      </c>
      <c r="H203" s="10">
        <v>0</v>
      </c>
      <c r="I203" s="10">
        <v>0</v>
      </c>
      <c r="J203" s="10">
        <v>0</v>
      </c>
      <c r="K203" s="10">
        <v>0</v>
      </c>
      <c r="L203" s="10">
        <v>0</v>
      </c>
      <c r="M203" s="10">
        <v>0</v>
      </c>
      <c r="N203" s="10">
        <v>-1625</v>
      </c>
      <c r="O203" s="10">
        <v>0</v>
      </c>
      <c r="P203" s="10">
        <v>0</v>
      </c>
      <c r="Q203" s="10">
        <v>0</v>
      </c>
    </row>
    <row r="204" spans="1:17" ht="19.5" x14ac:dyDescent="0.2">
      <c r="A204" s="9" t="s">
        <v>256</v>
      </c>
      <c r="B204" s="9" t="s">
        <v>255</v>
      </c>
      <c r="C204" s="9" t="s">
        <v>372</v>
      </c>
      <c r="D204" s="9" t="s">
        <v>371</v>
      </c>
      <c r="E204" s="10">
        <v>-1737.5</v>
      </c>
      <c r="F204" s="10">
        <v>-1737.5</v>
      </c>
      <c r="G204" s="10">
        <v>0</v>
      </c>
      <c r="H204" s="10">
        <v>0</v>
      </c>
      <c r="I204" s="10">
        <v>0</v>
      </c>
      <c r="J204" s="10">
        <v>0</v>
      </c>
      <c r="K204" s="10">
        <v>0</v>
      </c>
      <c r="L204" s="10">
        <v>0</v>
      </c>
      <c r="M204" s="10">
        <v>0</v>
      </c>
      <c r="N204" s="10">
        <v>0</v>
      </c>
      <c r="O204" s="10">
        <v>0</v>
      </c>
      <c r="P204" s="10">
        <v>0</v>
      </c>
      <c r="Q204" s="10">
        <v>-1737.5</v>
      </c>
    </row>
    <row r="205" spans="1:17" ht="29.25" x14ac:dyDescent="0.2">
      <c r="A205" s="9" t="s">
        <v>256</v>
      </c>
      <c r="B205" s="9" t="s">
        <v>255</v>
      </c>
      <c r="C205" s="9" t="s">
        <v>602</v>
      </c>
      <c r="D205" s="9" t="s">
        <v>601</v>
      </c>
      <c r="E205" s="10">
        <v>-1800</v>
      </c>
      <c r="F205" s="10">
        <v>-1800</v>
      </c>
      <c r="G205" s="10">
        <v>0</v>
      </c>
      <c r="H205" s="10">
        <v>0</v>
      </c>
      <c r="I205" s="10">
        <v>0</v>
      </c>
      <c r="J205" s="10">
        <v>0</v>
      </c>
      <c r="K205" s="10">
        <v>0</v>
      </c>
      <c r="L205" s="10">
        <v>0</v>
      </c>
      <c r="M205" s="10">
        <v>0</v>
      </c>
      <c r="N205" s="10">
        <v>0</v>
      </c>
      <c r="O205" s="10">
        <v>0</v>
      </c>
      <c r="P205" s="10">
        <v>0</v>
      </c>
      <c r="Q205" s="10">
        <v>-1800</v>
      </c>
    </row>
    <row r="206" spans="1:17" ht="19.5" x14ac:dyDescent="0.2">
      <c r="A206" s="9" t="s">
        <v>266</v>
      </c>
      <c r="B206" s="9" t="s">
        <v>265</v>
      </c>
      <c r="C206" s="9" t="s">
        <v>442</v>
      </c>
      <c r="D206" s="9" t="s">
        <v>441</v>
      </c>
      <c r="E206" s="10">
        <v>-1903.46</v>
      </c>
      <c r="F206" s="10">
        <v>-1903.46</v>
      </c>
      <c r="G206" s="10">
        <v>0</v>
      </c>
      <c r="H206" s="10">
        <v>0</v>
      </c>
      <c r="I206" s="10">
        <v>0</v>
      </c>
      <c r="J206" s="10">
        <v>0</v>
      </c>
      <c r="K206" s="10">
        <v>0</v>
      </c>
      <c r="L206" s="10">
        <v>-2666.07</v>
      </c>
      <c r="M206" s="10">
        <v>0</v>
      </c>
      <c r="N206" s="10">
        <v>-585.26</v>
      </c>
      <c r="O206" s="10">
        <v>1347.87</v>
      </c>
      <c r="P206" s="10">
        <v>0</v>
      </c>
      <c r="Q206" s="10">
        <v>0</v>
      </c>
    </row>
    <row r="207" spans="1:17" ht="29.25" x14ac:dyDescent="0.2">
      <c r="A207" s="9" t="s">
        <v>256</v>
      </c>
      <c r="B207" s="9" t="s">
        <v>255</v>
      </c>
      <c r="C207" s="9" t="s">
        <v>154</v>
      </c>
      <c r="D207" s="9" t="s">
        <v>155</v>
      </c>
      <c r="E207" s="10">
        <v>-1960.56</v>
      </c>
      <c r="F207" s="10">
        <v>-1960.56</v>
      </c>
      <c r="G207" s="10">
        <v>0</v>
      </c>
      <c r="H207" s="10">
        <v>2204.08</v>
      </c>
      <c r="I207" s="10">
        <v>0</v>
      </c>
      <c r="J207" s="10">
        <v>-2497.9</v>
      </c>
      <c r="K207" s="10">
        <v>0</v>
      </c>
      <c r="L207" s="10">
        <v>-1666.74</v>
      </c>
      <c r="M207" s="10">
        <v>0</v>
      </c>
      <c r="N207" s="10">
        <v>0</v>
      </c>
      <c r="O207" s="10">
        <v>0</v>
      </c>
      <c r="P207" s="10">
        <v>0</v>
      </c>
      <c r="Q207" s="10">
        <v>0</v>
      </c>
    </row>
    <row r="208" spans="1:17" ht="19.5" x14ac:dyDescent="0.2">
      <c r="A208" s="9" t="s">
        <v>266</v>
      </c>
      <c r="B208" s="9" t="s">
        <v>265</v>
      </c>
      <c r="C208" s="9" t="s">
        <v>576</v>
      </c>
      <c r="D208" s="9" t="s">
        <v>575</v>
      </c>
      <c r="E208" s="10">
        <v>-2152.9699999999998</v>
      </c>
      <c r="F208" s="10">
        <v>-2152.9699999999998</v>
      </c>
      <c r="G208" s="10">
        <v>0</v>
      </c>
      <c r="H208" s="10">
        <v>0</v>
      </c>
      <c r="I208" s="10">
        <v>0</v>
      </c>
      <c r="J208" s="10">
        <v>0</v>
      </c>
      <c r="K208" s="10">
        <v>0</v>
      </c>
      <c r="L208" s="10">
        <v>0</v>
      </c>
      <c r="M208" s="10">
        <v>0</v>
      </c>
      <c r="N208" s="10">
        <v>0</v>
      </c>
      <c r="O208" s="10">
        <v>0</v>
      </c>
      <c r="P208" s="10">
        <v>0</v>
      </c>
      <c r="Q208" s="10">
        <v>-2152.9699999999998</v>
      </c>
    </row>
    <row r="209" spans="1:17" ht="19.5" x14ac:dyDescent="0.2">
      <c r="A209" s="9" t="s">
        <v>266</v>
      </c>
      <c r="B209" s="9" t="s">
        <v>265</v>
      </c>
      <c r="C209" s="9" t="s">
        <v>558</v>
      </c>
      <c r="D209" s="9" t="s">
        <v>557</v>
      </c>
      <c r="E209" s="10">
        <v>-2169.94</v>
      </c>
      <c r="F209" s="10">
        <v>-2169.94</v>
      </c>
      <c r="G209" s="10">
        <v>0</v>
      </c>
      <c r="H209" s="10">
        <v>0</v>
      </c>
      <c r="I209" s="10">
        <v>0</v>
      </c>
      <c r="J209" s="10">
        <v>0</v>
      </c>
      <c r="K209" s="10">
        <v>0</v>
      </c>
      <c r="L209" s="10">
        <v>0</v>
      </c>
      <c r="M209" s="10">
        <v>0</v>
      </c>
      <c r="N209" s="10">
        <v>0</v>
      </c>
      <c r="O209" s="10">
        <v>0</v>
      </c>
      <c r="P209" s="10">
        <v>0</v>
      </c>
      <c r="Q209" s="10">
        <v>-2169.94</v>
      </c>
    </row>
    <row r="210" spans="1:17" x14ac:dyDescent="0.2">
      <c r="A210" s="9" t="s">
        <v>256</v>
      </c>
      <c r="B210" s="9" t="s">
        <v>255</v>
      </c>
      <c r="C210" s="9" t="s">
        <v>552</v>
      </c>
      <c r="D210" s="9" t="s">
        <v>551</v>
      </c>
      <c r="E210" s="10">
        <v>-2310</v>
      </c>
      <c r="F210" s="10">
        <v>-2310</v>
      </c>
      <c r="G210" s="10">
        <v>0</v>
      </c>
      <c r="H210" s="10">
        <v>0</v>
      </c>
      <c r="I210" s="10">
        <v>0</v>
      </c>
      <c r="J210" s="10">
        <v>0</v>
      </c>
      <c r="K210" s="10">
        <v>-2310</v>
      </c>
      <c r="L210" s="10">
        <v>0</v>
      </c>
      <c r="M210" s="10">
        <v>0</v>
      </c>
      <c r="N210" s="10">
        <v>0</v>
      </c>
      <c r="O210" s="10">
        <v>0</v>
      </c>
      <c r="P210" s="10">
        <v>0</v>
      </c>
      <c r="Q210" s="10">
        <v>0</v>
      </c>
    </row>
    <row r="211" spans="1:17" ht="29.25" x14ac:dyDescent="0.2">
      <c r="A211" s="9" t="s">
        <v>266</v>
      </c>
      <c r="B211" s="9" t="s">
        <v>265</v>
      </c>
      <c r="C211" s="9" t="s">
        <v>264</v>
      </c>
      <c r="D211" s="9" t="s">
        <v>263</v>
      </c>
      <c r="E211" s="10">
        <v>-2467.8000000000002</v>
      </c>
      <c r="F211" s="10">
        <v>-2467.8000000000002</v>
      </c>
      <c r="G211" s="10">
        <v>0</v>
      </c>
      <c r="H211" s="10">
        <v>0</v>
      </c>
      <c r="I211" s="10">
        <v>0</v>
      </c>
      <c r="J211" s="10">
        <v>0</v>
      </c>
      <c r="K211" s="10">
        <v>0</v>
      </c>
      <c r="L211" s="10">
        <v>0</v>
      </c>
      <c r="M211" s="10">
        <v>0</v>
      </c>
      <c r="N211" s="10">
        <v>0</v>
      </c>
      <c r="O211" s="10">
        <v>0</v>
      </c>
      <c r="P211" s="10">
        <v>0</v>
      </c>
      <c r="Q211" s="10">
        <v>-2467.8000000000002</v>
      </c>
    </row>
    <row r="212" spans="1:17" ht="19.5" x14ac:dyDescent="0.2">
      <c r="A212" s="9" t="s">
        <v>256</v>
      </c>
      <c r="B212" s="9" t="s">
        <v>255</v>
      </c>
      <c r="C212" s="9" t="s">
        <v>502</v>
      </c>
      <c r="D212" s="9" t="s">
        <v>501</v>
      </c>
      <c r="E212" s="10">
        <v>-2770</v>
      </c>
      <c r="F212" s="10">
        <v>-2770</v>
      </c>
      <c r="G212" s="10">
        <v>0</v>
      </c>
      <c r="H212" s="10">
        <v>0</v>
      </c>
      <c r="I212" s="10">
        <v>0</v>
      </c>
      <c r="J212" s="10">
        <v>0</v>
      </c>
      <c r="K212" s="10">
        <v>0</v>
      </c>
      <c r="L212" s="10">
        <v>0</v>
      </c>
      <c r="M212" s="10">
        <v>0</v>
      </c>
      <c r="N212" s="10">
        <v>0</v>
      </c>
      <c r="O212" s="10">
        <v>0</v>
      </c>
      <c r="P212" s="10">
        <v>-1400</v>
      </c>
      <c r="Q212" s="10">
        <v>-1370</v>
      </c>
    </row>
    <row r="213" spans="1:17" ht="19.5" x14ac:dyDescent="0.2">
      <c r="A213" s="9" t="s">
        <v>256</v>
      </c>
      <c r="B213" s="9" t="s">
        <v>255</v>
      </c>
      <c r="C213" s="9" t="s">
        <v>316</v>
      </c>
      <c r="D213" s="9" t="s">
        <v>315</v>
      </c>
      <c r="E213" s="10">
        <v>-3315.8</v>
      </c>
      <c r="F213" s="10">
        <v>-3315.8</v>
      </c>
      <c r="G213" s="10">
        <v>0</v>
      </c>
      <c r="H213" s="10">
        <v>0</v>
      </c>
      <c r="I213" s="10">
        <v>5699.4</v>
      </c>
      <c r="J213" s="10">
        <v>0</v>
      </c>
      <c r="K213" s="10">
        <v>-9015.2000000000007</v>
      </c>
      <c r="L213" s="10">
        <v>0</v>
      </c>
      <c r="M213" s="10">
        <v>0</v>
      </c>
      <c r="N213" s="10">
        <v>0</v>
      </c>
      <c r="O213" s="10">
        <v>0</v>
      </c>
      <c r="P213" s="10">
        <v>0</v>
      </c>
      <c r="Q213" s="10">
        <v>0</v>
      </c>
    </row>
    <row r="214" spans="1:17" ht="19.5" x14ac:dyDescent="0.2">
      <c r="A214" s="9" t="s">
        <v>256</v>
      </c>
      <c r="B214" s="9" t="s">
        <v>255</v>
      </c>
      <c r="C214" s="9" t="s">
        <v>478</v>
      </c>
      <c r="D214" s="9" t="s">
        <v>477</v>
      </c>
      <c r="E214" s="10">
        <v>-3458.25</v>
      </c>
      <c r="F214" s="10">
        <v>-3458.25</v>
      </c>
      <c r="G214" s="10">
        <v>0</v>
      </c>
      <c r="H214" s="10">
        <v>0</v>
      </c>
      <c r="I214" s="10">
        <v>0</v>
      </c>
      <c r="J214" s="10">
        <v>0</v>
      </c>
      <c r="K214" s="10">
        <v>0</v>
      </c>
      <c r="L214" s="10">
        <v>0</v>
      </c>
      <c r="M214" s="10">
        <v>0</v>
      </c>
      <c r="N214" s="10">
        <v>0</v>
      </c>
      <c r="O214" s="10">
        <v>0</v>
      </c>
      <c r="P214" s="10">
        <v>0</v>
      </c>
      <c r="Q214" s="10">
        <v>-3458.25</v>
      </c>
    </row>
    <row r="215" spans="1:17" ht="29.25" x14ac:dyDescent="0.2">
      <c r="A215" s="9" t="s">
        <v>266</v>
      </c>
      <c r="B215" s="9" t="s">
        <v>265</v>
      </c>
      <c r="C215" s="9" t="s">
        <v>532</v>
      </c>
      <c r="D215" s="9" t="s">
        <v>531</v>
      </c>
      <c r="E215" s="10">
        <v>-4078.67</v>
      </c>
      <c r="F215" s="10">
        <v>-4078.67</v>
      </c>
      <c r="G215" s="10">
        <v>0</v>
      </c>
      <c r="H215" s="10">
        <v>0</v>
      </c>
      <c r="I215" s="10">
        <v>0</v>
      </c>
      <c r="J215" s="10">
        <v>-1755.47</v>
      </c>
      <c r="K215" s="10">
        <v>1698.1</v>
      </c>
      <c r="L215" s="10">
        <v>0</v>
      </c>
      <c r="M215" s="10">
        <v>0</v>
      </c>
      <c r="N215" s="10">
        <v>-2257.3000000000002</v>
      </c>
      <c r="O215" s="10">
        <v>-1726.82</v>
      </c>
      <c r="P215" s="10">
        <v>2281.9699999999998</v>
      </c>
      <c r="Q215" s="10">
        <v>-2319.15</v>
      </c>
    </row>
    <row r="216" spans="1:17" x14ac:dyDescent="0.2">
      <c r="A216" s="9" t="s">
        <v>256</v>
      </c>
      <c r="B216" s="9" t="s">
        <v>255</v>
      </c>
      <c r="C216" s="9" t="s">
        <v>22</v>
      </c>
      <c r="D216" s="9" t="s">
        <v>23</v>
      </c>
      <c r="E216" s="10">
        <v>-4768.54</v>
      </c>
      <c r="F216" s="10">
        <v>-4768.54</v>
      </c>
      <c r="G216" s="10">
        <v>0</v>
      </c>
      <c r="H216" s="10">
        <v>3429.14</v>
      </c>
      <c r="I216" s="10">
        <v>0</v>
      </c>
      <c r="J216" s="10">
        <v>-9826.44</v>
      </c>
      <c r="K216" s="10">
        <v>1628.76</v>
      </c>
      <c r="L216" s="10">
        <v>0</v>
      </c>
      <c r="M216" s="10">
        <v>0</v>
      </c>
      <c r="N216" s="10">
        <v>0</v>
      </c>
      <c r="O216" s="10">
        <v>0</v>
      </c>
      <c r="P216" s="10">
        <v>0</v>
      </c>
      <c r="Q216" s="10">
        <v>0</v>
      </c>
    </row>
    <row r="217" spans="1:17" ht="19.5" x14ac:dyDescent="0.2">
      <c r="A217" s="9" t="s">
        <v>256</v>
      </c>
      <c r="B217" s="9" t="s">
        <v>255</v>
      </c>
      <c r="C217" s="9" t="s">
        <v>436</v>
      </c>
      <c r="D217" s="9" t="s">
        <v>435</v>
      </c>
      <c r="E217" s="10">
        <v>-12029.04</v>
      </c>
      <c r="F217" s="10">
        <v>-12029.04</v>
      </c>
      <c r="G217" s="10">
        <v>0</v>
      </c>
      <c r="H217" s="10">
        <v>0</v>
      </c>
      <c r="I217" s="10">
        <v>0</v>
      </c>
      <c r="J217" s="10">
        <v>0</v>
      </c>
      <c r="K217" s="10">
        <v>0</v>
      </c>
      <c r="L217" s="10">
        <v>0</v>
      </c>
      <c r="M217" s="10">
        <v>0</v>
      </c>
      <c r="N217" s="10">
        <v>0</v>
      </c>
      <c r="O217" s="10">
        <v>-12029.04</v>
      </c>
      <c r="P217" s="10">
        <v>0</v>
      </c>
      <c r="Q217" s="10">
        <v>0</v>
      </c>
    </row>
    <row r="218" spans="1:17" ht="19.5" x14ac:dyDescent="0.2">
      <c r="A218" s="9" t="s">
        <v>256</v>
      </c>
      <c r="B218" s="9" t="s">
        <v>255</v>
      </c>
      <c r="C218" s="9" t="s">
        <v>234</v>
      </c>
      <c r="D218" s="9" t="s">
        <v>235</v>
      </c>
      <c r="E218" s="10">
        <v>-18345.400000000001</v>
      </c>
      <c r="F218" s="10">
        <v>-18345.400000000001</v>
      </c>
      <c r="G218" s="10">
        <v>0</v>
      </c>
      <c r="H218" s="10">
        <v>0</v>
      </c>
      <c r="I218" s="10">
        <v>0</v>
      </c>
      <c r="J218" s="10">
        <v>0</v>
      </c>
      <c r="K218" s="10">
        <v>0</v>
      </c>
      <c r="L218" s="10">
        <v>0</v>
      </c>
      <c r="M218" s="10">
        <v>0</v>
      </c>
      <c r="N218" s="10">
        <v>0</v>
      </c>
      <c r="O218" s="10">
        <v>0</v>
      </c>
      <c r="P218" s="10">
        <v>0</v>
      </c>
      <c r="Q218" s="10">
        <v>-18345.400000000001</v>
      </c>
    </row>
    <row r="219" spans="1:17" ht="19.5" x14ac:dyDescent="0.2">
      <c r="A219" s="9" t="s">
        <v>266</v>
      </c>
      <c r="B219" s="9" t="s">
        <v>265</v>
      </c>
      <c r="C219" s="9" t="s">
        <v>318</v>
      </c>
      <c r="D219" s="9" t="s">
        <v>317</v>
      </c>
      <c r="E219" s="10">
        <v>-23653.78</v>
      </c>
      <c r="F219" s="10">
        <v>-23653.78</v>
      </c>
      <c r="G219" s="10">
        <v>0</v>
      </c>
      <c r="H219" s="10">
        <v>0</v>
      </c>
      <c r="I219" s="10">
        <v>0</v>
      </c>
      <c r="J219" s="10">
        <v>0</v>
      </c>
      <c r="K219" s="10">
        <v>0</v>
      </c>
      <c r="L219" s="10">
        <v>0</v>
      </c>
      <c r="M219" s="10">
        <v>0</v>
      </c>
      <c r="N219" s="10">
        <v>0</v>
      </c>
      <c r="O219" s="10">
        <v>19142.91</v>
      </c>
      <c r="P219" s="10">
        <v>-42796.69</v>
      </c>
      <c r="Q219" s="10">
        <v>0</v>
      </c>
    </row>
    <row r="220" spans="1:17" ht="19.5" x14ac:dyDescent="0.2">
      <c r="A220" s="9" t="s">
        <v>256</v>
      </c>
      <c r="B220" s="9" t="s">
        <v>255</v>
      </c>
      <c r="C220" s="9" t="s">
        <v>556</v>
      </c>
      <c r="D220" s="9" t="s">
        <v>555</v>
      </c>
      <c r="E220" s="10">
        <v>-36682.199999999997</v>
      </c>
      <c r="F220" s="10">
        <v>-36682.199999999997</v>
      </c>
      <c r="G220" s="10">
        <v>0</v>
      </c>
      <c r="H220" s="10">
        <v>-43942.51</v>
      </c>
      <c r="I220" s="10">
        <v>993.35</v>
      </c>
      <c r="J220" s="10">
        <v>0</v>
      </c>
      <c r="K220" s="10">
        <v>1494.2</v>
      </c>
      <c r="L220" s="10">
        <v>-388.8</v>
      </c>
      <c r="M220" s="10">
        <v>986.9</v>
      </c>
      <c r="N220" s="10">
        <v>3029.27</v>
      </c>
      <c r="O220" s="10">
        <v>-5542.66</v>
      </c>
      <c r="P220" s="10">
        <v>6688.05</v>
      </c>
      <c r="Q220" s="10">
        <v>0</v>
      </c>
    </row>
    <row r="221" spans="1:17" ht="19.5" x14ac:dyDescent="0.2">
      <c r="A221" s="9" t="s">
        <v>256</v>
      </c>
      <c r="B221" s="9" t="s">
        <v>255</v>
      </c>
      <c r="C221" s="9" t="s">
        <v>280</v>
      </c>
      <c r="D221" s="9" t="s">
        <v>279</v>
      </c>
      <c r="E221" s="10">
        <v>-49327.92</v>
      </c>
      <c r="F221" s="10">
        <v>-49327.92</v>
      </c>
      <c r="G221" s="10">
        <v>0</v>
      </c>
      <c r="H221" s="10">
        <v>0</v>
      </c>
      <c r="I221" s="10">
        <v>0</v>
      </c>
      <c r="J221" s="10">
        <v>0</v>
      </c>
      <c r="K221" s="10">
        <v>0</v>
      </c>
      <c r="L221" s="10">
        <v>0</v>
      </c>
      <c r="M221" s="10">
        <v>0</v>
      </c>
      <c r="N221" s="10">
        <v>-49327.92</v>
      </c>
      <c r="O221" s="10">
        <v>0</v>
      </c>
      <c r="P221" s="10">
        <v>0</v>
      </c>
      <c r="Q221" s="10">
        <v>0</v>
      </c>
    </row>
  </sheetData>
  <autoFilter ref="A1:Q1">
    <sortState ref="A2:Q222">
      <sortCondition ref="D1"/>
    </sortState>
  </autoFilter>
  <pageMargins left="0.35433070866141736" right="0.35433070866141736" top="0.98425196850393704" bottom="0.98425196850393704" header="0.51181102362204722" footer="0.51181102362204722"/>
  <pageSetup paperSize="9" firstPageNumber="0" fitToWidth="0" fitToHeight="0" pageOrder="overThenDown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Radni listovi</vt:lpstr>
      </vt:variant>
      <vt:variant>
        <vt:i4>2</vt:i4>
      </vt:variant>
      <vt:variant>
        <vt:lpstr>Imenovani rasponi</vt:lpstr>
      </vt:variant>
      <vt:variant>
        <vt:i4>1</vt:i4>
      </vt:variant>
    </vt:vector>
  </HeadingPairs>
  <TitlesOfParts>
    <vt:vector size="3" baseType="lpstr">
      <vt:lpstr>Kupci  14.12.</vt:lpstr>
      <vt:lpstr>Dobavljači 15.12.</vt:lpstr>
      <vt:lpstr>'Kupci  14.12.'!Podrucje_ispisa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Sanja Cupać</dc:creator>
  <cp:lastModifiedBy>Gordana Segarić</cp:lastModifiedBy>
  <cp:lastPrinted>2020-12-21T11:51:24Z</cp:lastPrinted>
  <dcterms:created xsi:type="dcterms:W3CDTF">2020-12-15T17:33:08Z</dcterms:created>
  <dcterms:modified xsi:type="dcterms:W3CDTF">2020-12-21T11:51:55Z</dcterms:modified>
</cp:coreProperties>
</file>