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EBAF99D6-9F52-4E64-8611-DE2BD34BA8FE}" xr6:coauthVersionLast="47" xr6:coauthVersionMax="47" xr10:uidLastSave="{00000000-0000-0000-0000-000000000000}"/>
  <bookViews>
    <workbookView xWindow="-96" yWindow="0" windowWidth="20832" windowHeight="16656" firstSheet="1" activeTab="1" xr2:uid="{00000000-000D-0000-FFFF-FFFF00000000}"/>
  </bookViews>
  <sheets>
    <sheet name="radna verzija" sheetId="1" r:id="rId1"/>
    <sheet name="za sud" sheetId="2" r:id="rId2"/>
  </sheets>
  <definedNames>
    <definedName name="_xlnm._FilterDatabase" localSheetId="1" hidden="1">'za sud'!#REF!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8" i="2" l="1"/>
  <c r="G38" i="2"/>
  <c r="E38" i="2"/>
  <c r="I20" i="2"/>
  <c r="G17" i="1" l="1"/>
  <c r="N23" i="1" l="1"/>
  <c r="I23" i="1"/>
  <c r="E23" i="1"/>
  <c r="G18" i="1"/>
  <c r="G22" i="1"/>
  <c r="G21" i="1"/>
  <c r="G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Top Element</author>
  </authors>
  <commentList>
    <comment ref="J17" authorId="0" shapeId="0" xr:uid="{00000000-0006-0000-0000-000001000000}">
      <text>
        <r>
          <rPr>
            <sz val="9"/>
            <color indexed="81"/>
            <rFont val="Tahoma"/>
            <family val="2"/>
            <charset val="238"/>
          </rPr>
          <t>Nagodba između KABE i ZVEZE je potpisana 26.1.15 tj točno jedan dan prije prijedloga za pokretanje predstečajne nagodbe za FAMES, a vezano uz dugove OPATOVINE kojoj je FAMES solidarni dužnik. 
Ista nagodba između KABE i ZVEZE ( a vezano uz Opatovinu) je učinjena već u kasnoj predstečajnoj nagodbi Opatovine (otvorena u 3.2015</t>
        </r>
      </text>
    </comment>
  </commentList>
</comments>
</file>

<file path=xl/sharedStrings.xml><?xml version="1.0" encoding="utf-8"?>
<sst xmlns="http://schemas.openxmlformats.org/spreadsheetml/2006/main" count="279" uniqueCount="177">
  <si>
    <t>Obrazac 19.</t>
  </si>
  <si>
    <t>Ime i prezime / tvrka ili naziv vjerovnika</t>
  </si>
  <si>
    <t>OIB vjerovnika</t>
  </si>
  <si>
    <t>Adresa / sjedište vjerovnika</t>
  </si>
  <si>
    <t>Iznos prijavljene tražbine (kn)</t>
  </si>
  <si>
    <t>Pravna osnova prijavljene tražbine</t>
  </si>
  <si>
    <t>Iznos priznate tražbine (kn)</t>
  </si>
  <si>
    <t>Pravna osnova priznate tražbine</t>
  </si>
  <si>
    <t>Iznos osporene tražbine (kn)</t>
  </si>
  <si>
    <t>Razlog osporavanja tražbine</t>
  </si>
  <si>
    <t>Oznaka ovršne isprave ako se tražbina zasniva na ovršnoj ispravi</t>
  </si>
  <si>
    <t>Redni broj prij. trž.</t>
  </si>
  <si>
    <t>Nadležni trgovački sud:</t>
  </si>
  <si>
    <t>Poslovni broj spisa:</t>
  </si>
  <si>
    <t>Dužnik (ime i prezime / tvrtka ili naziv, OIB, adresa / sjedište):</t>
  </si>
  <si>
    <t>TABLICA PRIJAVLJENIH TRAŽBINA, RAZLUČNIH I IZLUČNIH PRAVA</t>
  </si>
  <si>
    <t>I.        TABLICA PRIJAVLJENIH TRAŽBINA</t>
  </si>
  <si>
    <t xml:space="preserve"> </t>
  </si>
  <si>
    <t>Ulica grada Vukovara 70, Zagreb</t>
  </si>
  <si>
    <t>1. viši isplatni red</t>
  </si>
  <si>
    <t>Nema prijavljenih tražbina</t>
  </si>
  <si>
    <t>2. viši isplatni red</t>
  </si>
  <si>
    <t>II.         TABLICA RAZLUČNIH PRAVA</t>
  </si>
  <si>
    <t xml:space="preserve">Redni broj </t>
  </si>
  <si>
    <t>Ime i prezime /  tvrtka ili naziv razlučnog vjerovnika</t>
  </si>
  <si>
    <t xml:space="preserve">OIB razlučnog vjerovnika </t>
  </si>
  <si>
    <t>Adresa / sjedište razlučnog vjerovnika</t>
  </si>
  <si>
    <t>Javna knjiga u koju je razlučno pravo upisano</t>
  </si>
  <si>
    <t>Iznos tražbine osigurane razlučnim pravom</t>
  </si>
  <si>
    <t>Pravnu osnovu tražbine osigurane razlučnim pravom</t>
  </si>
  <si>
    <t>Dio imovine na koji se odnosi razlučno pravo</t>
  </si>
  <si>
    <t>nema prijavljenih tražbina</t>
  </si>
  <si>
    <t>III.        TABLICA IZLUČNIH PRAVA</t>
  </si>
  <si>
    <t>Pravna osnova izlučnog prava</t>
  </si>
  <si>
    <t>Predmet izlučnog prava</t>
  </si>
  <si>
    <t>Mjesto i datum:</t>
  </si>
  <si>
    <t>Stečajni upravitelj:</t>
  </si>
  <si>
    <t>Zdravko Krznar</t>
  </si>
  <si>
    <t>TRGOVAČKI SUD U ZAGREBU</t>
  </si>
  <si>
    <t>67. St-7399/15-26</t>
  </si>
  <si>
    <t xml:space="preserve">FAMES NEKRETNINE d.o.o. u stečaju, Sesvete, Primorska 5, OIB: 62507984293, 
</t>
  </si>
  <si>
    <t>Zagreb, 31.5.2016</t>
  </si>
  <si>
    <t>KARLOVAČKA BANKA d.d.</t>
  </si>
  <si>
    <t>08106 3310075</t>
  </si>
  <si>
    <t>I.G.Kovačića 1, Karlovac</t>
  </si>
  <si>
    <t>Ov-13257/2010 ovjerena zadužnica</t>
  </si>
  <si>
    <t>datum zaprimanja prijave</t>
  </si>
  <si>
    <t>sudska pristojba</t>
  </si>
  <si>
    <t>obraz ac 18</t>
  </si>
  <si>
    <t>2 x copy</t>
  </si>
  <si>
    <t>napomena</t>
  </si>
  <si>
    <t>obrazac18. Izvadak iz poslovnih knjiga</t>
  </si>
  <si>
    <t>da</t>
  </si>
  <si>
    <t>ne</t>
  </si>
  <si>
    <t xml:space="preserve">1. ugovor o kratkoročnom kreditu   2.nagodba </t>
  </si>
  <si>
    <t>ugovor između Karlovačke banke i Opatovina projekt doo</t>
  </si>
  <si>
    <t>ALPE-ADRIA POSLOVODSTVO doo</t>
  </si>
  <si>
    <t>99488 126785</t>
  </si>
  <si>
    <t>Slavonska avenija 6a, Zagreb</t>
  </si>
  <si>
    <t>ugovor o zajmu sa aneksima ugovora</t>
  </si>
  <si>
    <t>Izvod iz poslovnih knjiga, vrha</t>
  </si>
  <si>
    <t>Zadužnice (8 kom)</t>
  </si>
  <si>
    <r>
      <t>Sukladno čl. 153 SZ prijavljuje se i kao stečajni vrerovnik. (</t>
    </r>
    <r>
      <rPr>
        <i/>
        <sz val="8"/>
        <color theme="1"/>
        <rFont val="Arial"/>
        <family val="2"/>
        <charset val="238"/>
      </rPr>
      <t>Vjerovnici s pravom odvojenoga namirenja su stečajni vjerovnici ako im je dužnik i osobno odgovoran. Oni imaju pravo na razmjerno namirenje iz stečajne mase samo ako se odreknu odvojenoga namirenja ili ako se ne uspiju odvojeno namiriti )</t>
    </r>
  </si>
  <si>
    <t>ZVEZA BANK reg.z.z o.j.</t>
  </si>
  <si>
    <t>24250 429800</t>
  </si>
  <si>
    <t>Paulitschgasse 5-7, Klagenfurt, Austrija</t>
  </si>
  <si>
    <t>ugovor o kreditu</t>
  </si>
  <si>
    <t>sporazum radi osiguranja tražbina sa dodacima</t>
  </si>
  <si>
    <t>OV-3189/12,             OV-3391/12,            OV-4205/12</t>
  </si>
  <si>
    <t>nije prijavio razlučno pravo</t>
  </si>
  <si>
    <t>PETAR ŠOLA</t>
  </si>
  <si>
    <t>185666 21969</t>
  </si>
  <si>
    <t>Primorska 5, Sesvete</t>
  </si>
  <si>
    <t>izvod otvorenih stavki</t>
  </si>
  <si>
    <t>OPATOVINA PROJEKT doo</t>
  </si>
  <si>
    <t>75108 231896</t>
  </si>
  <si>
    <t>ugovor o podjeli s preuzimanjem</t>
  </si>
  <si>
    <t>nema priložene pravne osnove, nema ovršne isprave</t>
  </si>
  <si>
    <t>nema ovršne isprave</t>
  </si>
  <si>
    <t>VENDITA doo</t>
  </si>
  <si>
    <t>91598 506848</t>
  </si>
  <si>
    <t>ugovor o pozajmici</t>
  </si>
  <si>
    <t>FINA</t>
  </si>
  <si>
    <t>85821 130368</t>
  </si>
  <si>
    <t>rješenje nagodbenog vijeća</t>
  </si>
  <si>
    <t>RH, Ministarstvo financija, Porezna uprava</t>
  </si>
  <si>
    <t>18683 136487</t>
  </si>
  <si>
    <t>Područni ured Zagreb</t>
  </si>
  <si>
    <t>Ukupno trežbine</t>
  </si>
  <si>
    <t>Ukupno priznate tražbine</t>
  </si>
  <si>
    <t>Ukupno osporene tražbine</t>
  </si>
  <si>
    <t>dao je samo IOS gdje je kao fames kao dužan opatovini taj iznos</t>
  </si>
  <si>
    <t xml:space="preserve">na istom obrazcu dala dvije prijave. Iznos od 12.566.408 je zato što fames preuzima dug od opatovine kao solidarni dužnik a 5.137.572 je kao neka nagodba između banke i zveza banke </t>
  </si>
  <si>
    <t>Zemljišne knjige Općinskog građanskog suda u Zagrebu, ukupno 10 nekretnina (popis u spisu)</t>
  </si>
  <si>
    <t>uplaćeno pristojbe</t>
  </si>
  <si>
    <t>Prema popisu na obrascu 18.  (Ukupno 10 nakretnina upisanih u zemljišne knjige)</t>
  </si>
  <si>
    <t>I. i II. Red ukupno</t>
  </si>
  <si>
    <t>II. red ukupno</t>
  </si>
  <si>
    <t>I. red ukupno</t>
  </si>
  <si>
    <t>Ime i prezime /  tvrtka ili naziv izlučnog vjerovnika</t>
  </si>
  <si>
    <t xml:space="preserve">OIB izlučnog vjerovnika </t>
  </si>
  <si>
    <t>Adresa / sjedište izlučnog vjerovnika</t>
  </si>
  <si>
    <t>nema obavijesti o izlučnim pravima</t>
  </si>
  <si>
    <t>NE</t>
  </si>
  <si>
    <t>FINANCIJSKA AGENCIJA</t>
  </si>
  <si>
    <t>St-2920/2024</t>
  </si>
  <si>
    <t xml:space="preserve">SMREKA SAVJETOVANJE d.o.o., DONJE SVETICE 33, ZAGREB, OIB: 52248558584
</t>
  </si>
  <si>
    <t>MATIJA POTOČNJAK</t>
  </si>
  <si>
    <t>IVAN ŠPOLJAREC</t>
  </si>
  <si>
    <t>PAUKOVEČKA CESTA 22, GORIČICA</t>
  </si>
  <si>
    <t>naknada za provedbu osnova za plaćanje-prisilna naplata, naknada za provedbu ovrhe, računi, izvadak otvorenih stavki</t>
  </si>
  <si>
    <t>Ugovor o pristupanju dugu po ugovoru o dugoročnom kreditu br. 28/2010-DMSP od 16.srpnja 2020., Ugovor o kratkoročnoj pozajmici br. 1/2020 od 13.ožujka 2020., Ugovor o kratkoročnoj pozajmici br. 1/2023 od 15. ožujka 2023., potvrda banke od 13.03.2020., izvod br.6, temeljnica br.4</t>
  </si>
  <si>
    <t>MARTINA ŠPOLJAREC FILIPOVIĆ</t>
  </si>
  <si>
    <t>Ugovor o pristupanju dugu po ugovoru o dugoročnom kreditu br. 28/2010-DMSP od 16.srpnja 2020., Ugovor o kratkoročnoj pozajmici br. 1/2020 od 13.ožujka 2020., Ugovor o kratkoročnoj pozajmici br. 4/2023 od 07.lipnja 2023., potvrda banke od 16.03.2020., izvod br.14</t>
  </si>
  <si>
    <t>ANA ŠPOLJAREC</t>
  </si>
  <si>
    <t>Ugovor o pristupanju dugu po ugovoru o dugoročnom kreditu br. 28/2010-DMSP od 16.srpnja 2020., Sporazum o reguliranju međusobnih odnosa od 31.listopada 2027., Ugovor o kratkoročnoj pozajmici br.1/2020 od 13.ožujka 2020., Ugovor o kratkoročnoj pozajmici br.2/2023 od 16.kolovoza 2023., Ugovor o kratkoročnoj pozajmici br.2/2023 od 11.rujna 2023., Ugovor o kratkoročnoj pozajmici br.2/2020 od 30.rujna 2020., Ugovor o kratkoročnoj pozajmici br.3/2020 od 02.studenog 2020., potvrda banke od 13.03.2020., Temeljnica br.4, izvod br.23, izvod br.24, potvrda banke od 30.09.2020., temeljnica br.18, potvrda banke od 02.11.2020., temeljnica br.19</t>
  </si>
  <si>
    <t>ANDREA ŠPOLJAREC</t>
  </si>
  <si>
    <t>ZAGREBAČKA CESTA 50, GORIČICA, DONJA ZELINA</t>
  </si>
  <si>
    <t>ULICA GRADA VUKOVARA 70, ZAGREB</t>
  </si>
  <si>
    <t>Ugovor o pristupanju dugu po ugovoru o dugoročnom kreditu br. 28/2010-DMSP od 16.srpnja 2020., Ugovor o kratkoročnoj pozajmici br.1/2020 od 13.ožujka 2020., Ugovor o kratkoročnoj pozajmici br.2/2023 od 11.travnja 2023., potvrda banke od 13.03.2020., izvod br.10</t>
  </si>
  <si>
    <t>MARIJA ŠPOLJAREC</t>
  </si>
  <si>
    <t xml:space="preserve">Sporazum o reguliranju međusobnih odnosa od 31.listopada 2017., Ugovor o kratkoročnoj pozajmici br.6/2023 od 11.07.2023., Ugovor o kratkoročnoj pozajmici br.5/2023 od 10.07.2023., Ugovor o kratkoročnoj pozajmici br.3/2023 od 15.05.2023., Ugovor o kratkoročnoj pozajmici br.1/2022 od 11.04.2022., Ugovor o kratkoročnoj pozajmici br.5/2021 od 15.06.2021., Ugovor o kratkoročnoj pozajmici br.5/2021 od 31.05.2021., Ugovor o kratkoročnoj pozajmici br.4/2021 od 29.04.2021., Ugovor o kratkoročnoj pozajmici br.3/2023 od 31.03.2021., Ugovor o kratkoročnoj pozajmici br.2/2021 od 26.02.2021., Ugovor o kratkoročnoj pozajmici br.1/2021 od 01.02.2021., Ugovor o kratkoročnoj pozajmici br.3/2023 od 30.12.2020.,  </t>
  </si>
  <si>
    <t>GRAD ZAGREB</t>
  </si>
  <si>
    <t>TRG STJEPANA RADIĆA 1, ZAGREB</t>
  </si>
  <si>
    <t>presuda Visokog Trgovačkog suda Republike Hrvatske poslovni broj Pž-1904/10 od 01.10.2014. s potvrdom pravomoćnosti i ovršnosti, presuda Trgovačkog suda u Zagrebu poslovni broj P-2457/09 od 24.11.2009., izračun kamata, kamatni list</t>
  </si>
  <si>
    <t>raspolaže ovršnom ispravom-presuda Visokog Trgovačkog suda Republike Hrvatske poslovni broj Pž-1904/10 od 01.10.2014. s potvrdom pravomoćnosti i ovršnosti, presuda Trgovačkog suda u Zagrebu poslovni broj P-2457/09 od 24.11.2009.</t>
  </si>
  <si>
    <t>MASSIVE PANELS D.O.O.</t>
  </si>
  <si>
    <t>07775577984</t>
  </si>
  <si>
    <t>DRAVSKA ULICA 24, VELIKI BUKOVEC</t>
  </si>
  <si>
    <t>Ugovor o ustupu potraživanja od dana 28.05.2019., ovjeren po javnom bilježniku Valentini Žugec, pod brojem OV-2272/2019, te preslika isprave pod brojem OV-2273/2019</t>
  </si>
  <si>
    <t>raspolaže ovršnom ispravom-predstečajna nagodba zaključena pred Trgovačkim sudom u Zagrebu u predstečajnom postupku posl.br. St-1379/16 dana 03.05.2016.</t>
  </si>
  <si>
    <t>P.D.TRADE D.O.O.</t>
  </si>
  <si>
    <t>ULICA MIROSLAVA KRLEŽE 1/1, VARAŽDIN</t>
  </si>
  <si>
    <t>Ugovor o ustupu potraživanja od dana 31.05.2019., ovjeren po javnom bilježniku Ivanu Adžiji, pod brojem OV-5044/2019, te preslika isprave pod brojem OV-1235/2020</t>
  </si>
  <si>
    <t>SANDRA MULOVIĆ</t>
  </si>
  <si>
    <t>KOSINCI 1, ZAGREB</t>
  </si>
  <si>
    <t>Presuda Općinskog građanskog suda u Zagrebu posl.br. P-7370/08 od dana 04.02.2011.-pravomoćna i ovršna dana 03.10.2014.</t>
  </si>
  <si>
    <t>raspolaže ovršnom ispravom-Presuda Općinskog građanskog suda u Zagrebu posl.br. P-7370/08 od dana 04.02.2011.-pravomoćna i ovršna dana 03.10.2014.</t>
  </si>
  <si>
    <t>Rješenje o ovrsi OGS u Zagrebu posl.br. Ovr-3461/2024 od dana 29.10.2024.</t>
  </si>
  <si>
    <t>založno pravo na zaplijenjenoj novčanoj tražbini</t>
  </si>
  <si>
    <t>ODVJETNIK ALEN IVKOVIĆ</t>
  </si>
  <si>
    <t xml:space="preserve">UŽARSKA 28, RIJEKA </t>
  </si>
  <si>
    <t>raspolaže ovršnom ispravom za iznos 36.573,42 EUR-Trgovački sud u Zagrebu, 20 Stpn-341/13 od 12.02.2014., Rješenje o odobravanju predstečajne nagodbe dužnika ALU-KON, OIB: 97717717462</t>
  </si>
  <si>
    <t>Ugovori o nalogu-zastupanje na temelju punomoći izdane odvjetniku, računi prednika dužnika: ALU-KON D.O.O. (OIB: 97717717462), računi prednika dužnika: BALENT D.O.O. (OIB: 65812475252), računi prednika dužnika: PRODUKT GRADITELJ D.O.O. (OIB: 38875396645), računi dužnika: SMREKA SAVJETOVANJE D.O.O. (OIB: 52248558584)</t>
  </si>
  <si>
    <t>REPUBLIKA HRVATSKA, MINISTARSTVO FINANCIJA, POREZNA UPRAVA, PODRUČNI URED ZAGREB</t>
  </si>
  <si>
    <t>AVENIJA DUBROVNIK 32, ZAGREB</t>
  </si>
  <si>
    <t>ZAGREBGRADNJA D.O.O.</t>
  </si>
  <si>
    <t>V.RAVNICE 6, ZAGREB</t>
  </si>
  <si>
    <t>Ugovor broj 44-2015, aneksi 1,2,3,4, naknada štete, stjecanje bez osnove, okončani obračun od 01.06.2017., vještački nalaz i mišljenje IGH iz veljače 2018. po rješenju suda R1-82/17</t>
  </si>
  <si>
    <t>raspolaže ovršnom ispravom za 240.750,35 EUR-zadužnica Ov-1198/17, zadužnica Ov-1196/17</t>
  </si>
  <si>
    <t>PBZ-LEASING D.O.O.</t>
  </si>
  <si>
    <t>RADNIČKA CESTA 44, ZAGREB</t>
  </si>
  <si>
    <t>Ugovor o financijskom leasingu br. 100-12373, izvadak iz poslovnih knjiga na dan 31.01.2025.</t>
  </si>
  <si>
    <t>raspolaže ovršnom ispravom za 3.895.957,43 EUR-Bjanko zadužnice posl.br. OV-13811/2011 od 27.07.2011., OV-13810/2011 od 27.07.2011., OV-13812/2011 od 27.07.2011., OV-13809/2011 od 27.07.2011., OV-13808/2011 od 27.07.2011., mjenica A06153012 od 27.07.2011, mjenica A06153013 od 27.07.2011.</t>
  </si>
  <si>
    <t>Iznos priznate tražbine (EUR)</t>
  </si>
  <si>
    <t>Iznos osporene tražbine (EUR)</t>
  </si>
  <si>
    <t xml:space="preserve"> DOPRINOS ZA MIROVINSKO OSIGURANJE-8168, DOPRINOS ZA ZDRAVSTVENO OSIGURANJE-8486, DOPRINOS ZA ZAPOŠLJAVANJE-8753, POSEBNI DOPRINOS ZA ZAPOŠLJAVANJE OSOBA S INAVLIDITETOM-8761</t>
  </si>
  <si>
    <t>raspolaže ovršnom ispravom-izlist za račune: 7560, 8168, 8486, 8753, 8761</t>
  </si>
  <si>
    <t>PDV-1201, POREZ NA CMV-1317, POREZ NA POTROŠNJU-1708, POREZ NA TVRTKU-1732, POREZ NA PROMET NEKRETNINAMA-1783, POREZ NA DOHODAK OD NESAMOSTALNOG RADA-1880, ČLANARINA HGK-5262, PRIHOD OD NAPLATE POREZNOG DUGA PLAĆENOG PO RJEŠENJU O REPROGRAMIRANJU-7560,  TROŠKOVI POSTUPKA PRISILNE NAPLATE-4251</t>
  </si>
  <si>
    <t>raspolaže ovršnom ispravom-izlist za račune: 1201, 1317, 1708, 1732, 1783, 1880, 5262, 4251</t>
  </si>
  <si>
    <t>Zagreb, 06.05.2025.</t>
  </si>
  <si>
    <t>iz potvrde PBZ-a od 13.03.2020. proizlazi da je uplatu iznosa od 60.000,00 HRK/7.963,36 EUR (prema srednjem tečaju konverzije 7,5345) izrvšila Marija Špoljarec, a ne Ivan Špoljarec koji je prijavio navedenu tražbinu</t>
  </si>
  <si>
    <t>iz dostavljene dokumentacije ne proizlazi da je stečajnom dužniku na žiro račun uplaćena pozajmica, iz potvrde PBZ-a od 16.03.2020. na iznos od 60.000,00/7.963,36 EUR (prema srednjem tečaju konverzije 7,5345) proizlazi da je Martina Špoljarec Filipović uplatila navedeni iznos ne u korist stečajnog dužnika nego Hrvatskoj poštanskoj banci radi vraćanja kredita HBOR-u i Hrvatskoj poštanskoj banci</t>
  </si>
  <si>
    <t>Ugovor o pristupanju dugu po ugovoru o dugoročnom kreditu br. 28/2010-DMSP od 16.srpnja 2020., Ugovor o kratkoročnoj pozajmici br. 1/2023 od 15. ožujka 2023., izvod br.6</t>
  </si>
  <si>
    <t>Ugovor o pristupanju dugu po ugovoru o dugoročnom kreditu br. 28/2010-DMSP od 16.srpnja 2020., Ugovor o kratkoročnoj pozajmici br. 4/2023 od 07.lipnja 2023., izvod br.14</t>
  </si>
  <si>
    <t>iz potvrde PBZ-a od 13.03.2020. proizlazi da je uplatu iznosa od 40.000,00 HRK/5.308,91 EUR (prema srednjem tečaju konverzije 7,5345) izvršila Marija Špoljarec, a ne Ana Špoljarec te da je uplata izvršena u korist Hrvatske poštanske banke u korist vraćanja kredita, a ne na račun stečajnog dužnika</t>
  </si>
  <si>
    <t>iz potvrde PBZ-a od 13.03.2020. proizlazi da je uplatu iznosa od 40.000,00 HRK/5.308,91 EUR (prema srednjem tečaju konverzije 7,5345) izvršila Marija Špoljarec, a ne Andrea Špoljarec te da je uplata izvršena u korist Hrvatske poštanske banke u korist vraćanja kredita, a ne na račun stečajnog dužnika</t>
  </si>
  <si>
    <t>Ugovor o pristupanju dugu po ugovoru o dugoročnom kreditu br. 28/2010-DMSP od 16.srpnja 2020., Sporazum o reguliranju međusobnih odnosa od 31.listopada 2027., Ugovor o kratkoročnoj pozajmici br.2/2023 od 16.kolovoza 2023., Ugovor o kratkoročnoj pozajmici br.2/2023 od 11.rujna 2023., Ugovor o kratkoročnoj pozajmici br.2/2020 od 30.rujna 2020., Ugovor o kratkoročnoj pozajmici br.3/2020 od 02.studenog 2020., Temeljnica br.4, izvod br.23, izvod br.24, potvrda banke od 30.09.2020., temeljnica br.18, potvrda banke od 02.11.2020., temeljnica br.19</t>
  </si>
  <si>
    <t>Ugovor o pristupanju dugu po ugovoru o dugoročnom kreditu br. 28/2010-DMSP od 16.srpnja 2020., Ugovor o kratkoročnoj pozajmici br.2/2023 od 11.travnja 2023., izvod br.10</t>
  </si>
  <si>
    <t xml:space="preserve">Tražbina vjerovnika nije evidentirana u poslovnim knjigama stečajnog dužnika. Vjerovnik uz prijavu tražbine nije dostavio niti jednu ovršnu ispravu koju navodi u prijavi tražbine – niti jednu zadužnicu i mjenicu. Iz podataka o tražbini ne proizlazi kada je tražbina dospjela odnosno da li je tražbina zastarjela tj. kada je raskinut ugovor o financijskom leasingu.
Pored navedenog iz očevidnika neizvršenih osnova za plaćanje Gradnje projekt d.o.o. (pravnog prednika stečajnog dužnika koji nema otvoren žiro račun) ne proizlazi da je vjerovnik u očevidniku imao evidentiranu bilo koju osnovu za plaćanje tj. zadužnicu. </t>
  </si>
  <si>
    <t>Tražbina je priznata u iznosu 399.060,71 EUR koji predstavlja iznos potraživanja s osnove glavnice u iznosu 1.813.933,53 HRK / 240.750,35 EUR-a, a koji iznos predstavlja potraživanje s osnove ugovorne kazne zbog kašnjenja s izvođenjem radova u iznosu do 10% ugovornog iznosa sukladno ugovoru broj 44-2015 i aneksima te s osnove zakonskih zateznih kamata na iznos 1.813.933,53 HRK / 240.750,35 EUR-a koje iznose 158.310,36 EUR, odnosno ukupno 399.060,71 EUR.
U preostalom iznosu od 301.989,55 EUR tražbina je osporena jer se radi o tražbini koja ne proizlazi iz isprava dostavljenih u prijavi tražbine, tražbina je prijavljena s osnove stečenog bez osnove te je zastarjela.</t>
  </si>
  <si>
    <t>predstečajna nagodba</t>
  </si>
  <si>
    <t xml:space="preserve">Tražbina se osporava iz razloga što slijedeći računi ne sadrže specifikaciju odvjetničkih usluga te datum obavljanja usluge (račun br. 20-1-1, račun br. 18-1-1, račun br. 16-1-1, račun br. 6-1-1, račun br. 77-1-1, račun br. 49-1-1). Nadalje, osim što računi pojedini računi ne sadrže specifikaciju odvjetničkih usluga i datum obavljanja usluga te je tražbina po pojedinim računima i zastarjela pojedini računi nisu niti evidentirani u poslovnim knjigama dužnika.
Vezano za račun broj 49-1-1 od 8. lipnja 2015. na iznos od 992.232,88 HRK od kojeg iznosa je prijavljen iznos od 990.686,01 HRK / 131.486,63 EUR ističe se da iz konto kartice – analitike dobavljača za stečajnog dužnika Smreka savjetovanje d.o.o. za razdoblje od 24.01.2024. do 31.12.2024. ne proizlazi da je isti evidentiran u poslovnim knjigama stečajnog dužnika. Također, nejasno je na što se odnosi usluga iz navedenog računa te da li je isti evidentiran u poslovnim knjigama vjerovnika vezano za obvezu PDV-a i drugih poreznih davanja.
Vezano navedeni račun broj 49-1-1 od 8. lipnja 2015. na iznos od 992.232,88 HRK koji ne sadrži specifikaciju ističe se da je navedeni račun izdan društvu BALENT d.o.o. Nakon navedenog računa izdan je račun broj 52-1-1 od 19. lipnja 2015. na iznos od 7.234,78 HRK koji sadrži detaljnu specifikaciju radnji izdan je račun društvu ALU-KON d.o.o. Međutim, u trenutku izdavanja kasnijeg računa broj 52-1-1 društvo ALU-KON d.o.o. na koje je izdan račun broj 52-1-1 nije postojalo jer pripojeno društvu BALENT d.o.o. 
Vezano za račun broj 77-1-1 od 5. prosinca 2017. na iznos od 2.912.508,63 HRK izdan Produkt graditelju d.o.o. od kojeg iznosa je prijavljen iznos od 2.904.032,32 HRK / 385.431,33 EUR-a ističe se da iz konto kartice – analitike dobavljača za stečajnog dužnika Smreka savjetovanje d.o.o. za razdoblje od 24.01.2024. do 31.12.2024. ne proizlazi da je isti evidentiran u poslovnim knjigama stečajnog dužnika, već je na str. 6 konto kratice – konto 2200, naziv dobavljači u tuzemstvu, šifra:70, naziv: Odvjetnički ured Alan Ivko s datumom knjiženja 06.03.2024. – temeljnica temeljem računa Gradnja projekt RN-71-1-1 evidentiran iznos računa od 975,00 EUR-a. Dakle, račun broj 77-1-1 nije izdan Produkt graditelju d.o.o. nije evidentiran u poslovnim knjigama dužnika, pod računom broj 77-1-1 u poslovnim knjigama dužnika evidentiran je drugi račun izdan Gradnji projektu d.o.o., a ne Produkt graditelju d.o.o. i to u iznosu od 975,00 EUR-a, a ne 2.912.508,63 HRK. Također, nejasno je na što se odnosi usluga iz navedenog računa te da li je isti evidentiran u poslovnim knjigama vjerovnika vezano za obvezu PDV-a i drugih poreznih davanja.
</t>
  </si>
  <si>
    <t>Nadalje, osim tih računa postoje i druge nelogičnosti u izdavanjima računa odnosno kada i kojim pravnim osobama su računi izdani. Tako je primjerice račun broj 6-1-1 od 21. siječnja 2025. na iznos od 372.506,23 EUR-a izdan neposredno prije donošenja rješenja o otvaranju stečaja koje je doneseno 31. siječnja 2025. Navedeni račun je naslovljen na SMREKA SAVJETOVANJE d.o.o. Međutim, raniji računi izdani tijekom 2024. i to račun broj 16-1-1 od 18. ožujka 2024., račun broj 17-1-1 od 18. ožujka 2024., račun broj 19-1-1 od 19. ožujka 2024. te račun broj 20-1-1 od 18. ožujka 2024. nisu knjiženi u konto kartici – analitici dobavljača za stečajnog dužnika Smreka savjetovanje d.o.o. za razdoblje od 24.01.2024. do 31.12.2024. Pored navedenog računi izdani u ožujku 2024. izdani i naslovljeni na SMREKA SAVJETOVANJE d.o.o. u stečaju kada nad SMREKA SAVJETOVANJEM d.o.o. nije bio otvoren stečajni postupak. Također, nejasno je na što se odnosi usluga iz navedenog računa te da li je isti evidentiran u poslovnim knjigama vjerovnika vezano za obvezu PDV-a i drugih poreznih davanja.
Sve gore navedeno ukazuje da pojedini računi nemaju specifikaciju obavljenih radnji niti istih proizlazi koja usluga je pružena (osobito uzimajući u obzir visinu usluge iz pojedinog računa), pojedini računi nisu iskazani u poslovnim knjigama dužnika, tražbina iz pojednih računa je zastarjela, a nelogičnosti i nepravilnosti prilikom izdavanja pojedinih računa također ukazuje ili na pogreške prilikom izdavanja računa ili na druge nepravilnosti. Također je nejasno i nepoznato pružena (osobito uzimajući u obzir visinu usluge iz pojedinog računa) da li je isti evidentiran u poslovnim knjigama vjerovnika vezano za obvezu PDV-a i drugih poreznih davanja.</t>
  </si>
  <si>
    <t>IV.        TABLICA - UVJETNA TRAŽBINA - ČL: 143 Stečajnog zakona</t>
  </si>
  <si>
    <t>24534,46</t>
  </si>
  <si>
    <t>Ugovor o kratkoročnom kreditu 7090003478 od 13.studenog 2015. sklopljen između kreditora Vaba d.d. banka Varaždin i korisnika kredita KONAL MONT j.d.o.o. (prednika stečajnog dužnika) kao korisnika kredita /založnog dužnika I, i Andrije Špoljareca kao jamca platca/založnog dužnika II, Rješenje o ovrsi OGS u Zagrebu posl.br. Ovr-4628/2017 od 05.lipnja 2017. i rješenje Županijskog suda u Osijeku posl.br. Gž-219/2018-2 od 14.svibnja 2018., Rješenje o ovrsi OGS u Zagrebu posl.br. Ovr-524/2021 od 09.travnja 2021., Rješenje o nasljeđivanju O-1565/2019, vlasnički listovi zk.ul. 2235 k.o. Paukovec i 3023 k.o. Paukovec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</si>
</sst>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\-#,##0.00\ "/>
    <numFmt numFmtId="165" formatCode="#,##0.00_ ;[Red]\-#,##0.00\ "/>
  </numFmts>
  <fonts count="30" x14ac:knownFonts="1">
    <font>
      <sz val="11"/>
      <color theme="1"/>
      <name val="Calibri"/>
      <family val="2"/>
      <charset val="238"/>
      <scheme val="minor"/>
    </font>
    <font>
      <b/>
      <i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i/>
      <sz val="8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theme="1"/>
      <name val="Arial"/>
      <family val="2"/>
    </font>
    <font>
      <b/>
      <sz val="20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b/>
      <i/>
      <sz val="20"/>
      <color theme="1"/>
      <name val="Arial"/>
      <family val="2"/>
      <charset val="238"/>
    </font>
    <font>
      <b/>
      <sz val="20"/>
      <color theme="1"/>
      <name val="Arial"/>
      <family val="2"/>
    </font>
    <font>
      <sz val="20"/>
      <color rgb="FFFF0000"/>
      <name val="Arial"/>
      <family val="2"/>
      <charset val="238"/>
    </font>
    <font>
      <sz val="20"/>
      <color theme="1"/>
      <name val="Arial"/>
      <family val="2"/>
    </font>
    <font>
      <sz val="20"/>
      <name val="Arial"/>
      <family val="2"/>
      <charset val="238"/>
    </font>
    <font>
      <sz val="20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color rgb="FFFF0000"/>
      <name val="Arial"/>
      <family val="2"/>
      <charset val="238"/>
    </font>
    <font>
      <sz val="16"/>
      <name val="Arial"/>
      <family val="2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right" vertical="center" wrapText="1"/>
    </xf>
    <xf numFmtId="0" fontId="2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8" fillId="0" borderId="12" xfId="0" applyFont="1" applyBorder="1" applyAlignment="1">
      <alignment vertical="top" wrapText="1"/>
    </xf>
    <xf numFmtId="4" fontId="8" fillId="0" borderId="12" xfId="0" applyNumberFormat="1" applyFont="1" applyBorder="1" applyAlignment="1">
      <alignment vertical="top" wrapText="1"/>
    </xf>
    <xf numFmtId="0" fontId="2" fillId="0" borderId="0" xfId="0" applyFont="1" applyAlignment="1">
      <alignment horizontal="left" vertical="top"/>
    </xf>
    <xf numFmtId="14" fontId="0" fillId="0" borderId="0" xfId="0" applyNumberFormat="1"/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1" fontId="2" fillId="0" borderId="0" xfId="0" applyNumberFormat="1" applyFont="1" applyAlignment="1">
      <alignment horizontal="left" vertical="top" wrapText="1"/>
    </xf>
    <xf numFmtId="4" fontId="2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4" fontId="7" fillId="0" borderId="0" xfId="0" applyNumberFormat="1" applyFont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14" fontId="12" fillId="0" borderId="0" xfId="0" applyNumberFormat="1" applyFont="1" applyAlignment="1">
      <alignment horizontal="right" wrapText="1"/>
    </xf>
    <xf numFmtId="4" fontId="9" fillId="0" borderId="0" xfId="0" applyNumberFormat="1" applyFont="1"/>
    <xf numFmtId="2" fontId="2" fillId="0" borderId="14" xfId="0" applyNumberFormat="1" applyFont="1" applyBorder="1" applyAlignment="1">
      <alignment horizontal="right" vertical="center" wrapText="1"/>
    </xf>
    <xf numFmtId="1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right"/>
    </xf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15" xfId="0" applyFont="1" applyBorder="1"/>
    <xf numFmtId="0" fontId="13" fillId="0" borderId="16" xfId="0" applyFont="1" applyBorder="1"/>
    <xf numFmtId="0" fontId="14" fillId="0" borderId="16" xfId="0" applyFont="1" applyBorder="1"/>
    <xf numFmtId="0" fontId="13" fillId="0" borderId="17" xfId="0" applyFont="1" applyBorder="1"/>
    <xf numFmtId="0" fontId="13" fillId="0" borderId="23" xfId="0" applyFont="1" applyBorder="1"/>
    <xf numFmtId="0" fontId="15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17" fillId="0" borderId="0" xfId="0" applyFont="1"/>
    <xf numFmtId="0" fontId="18" fillId="0" borderId="16" xfId="0" applyFont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left" vertical="center" wrapText="1"/>
    </xf>
    <xf numFmtId="1" fontId="16" fillId="2" borderId="16" xfId="0" applyNumberFormat="1" applyFont="1" applyFill="1" applyBorder="1" applyAlignment="1">
      <alignment horizontal="center" vertical="center" wrapText="1"/>
    </xf>
    <xf numFmtId="4" fontId="16" fillId="2" borderId="16" xfId="0" applyNumberFormat="1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left" vertical="center" wrapText="1"/>
    </xf>
    <xf numFmtId="0" fontId="17" fillId="0" borderId="16" xfId="0" applyFont="1" applyBorder="1"/>
    <xf numFmtId="4" fontId="16" fillId="0" borderId="16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1" fontId="16" fillId="0" borderId="16" xfId="0" applyNumberFormat="1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left" vertical="center" wrapText="1"/>
    </xf>
    <xf numFmtId="1" fontId="16" fillId="0" borderId="17" xfId="0" applyNumberFormat="1" applyFont="1" applyBorder="1" applyAlignment="1">
      <alignment horizontal="left" vertical="center" wrapText="1"/>
    </xf>
    <xf numFmtId="4" fontId="16" fillId="2" borderId="17" xfId="0" applyNumberFormat="1" applyFont="1" applyFill="1" applyBorder="1" applyAlignment="1">
      <alignment horizontal="center" vertical="center" wrapText="1"/>
    </xf>
    <xf numFmtId="4" fontId="16" fillId="0" borderId="17" xfId="0" applyNumberFormat="1" applyFont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center" wrapText="1"/>
    </xf>
    <xf numFmtId="0" fontId="17" fillId="0" borderId="17" xfId="0" applyFont="1" applyBorder="1"/>
    <xf numFmtId="0" fontId="21" fillId="0" borderId="20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4" fontId="21" fillId="0" borderId="16" xfId="0" applyNumberFormat="1" applyFont="1" applyBorder="1" applyAlignment="1">
      <alignment horizontal="center" vertical="center" wrapText="1"/>
    </xf>
    <xf numFmtId="0" fontId="21" fillId="0" borderId="16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24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 wrapText="1"/>
    </xf>
    <xf numFmtId="0" fontId="24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4" fillId="2" borderId="16" xfId="0" applyFont="1" applyFill="1" applyBorder="1" applyAlignment="1">
      <alignment horizontal="center" vertical="center" wrapText="1"/>
    </xf>
    <xf numFmtId="0" fontId="24" fillId="2" borderId="16" xfId="0" applyFont="1" applyFill="1" applyBorder="1" applyAlignment="1">
      <alignment horizontal="left" vertical="center" wrapText="1"/>
    </xf>
    <xf numFmtId="1" fontId="25" fillId="2" borderId="16" xfId="0" applyNumberFormat="1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left" vertical="center" wrapText="1"/>
    </xf>
    <xf numFmtId="4" fontId="25" fillId="2" borderId="16" xfId="0" applyNumberFormat="1" applyFont="1" applyFill="1" applyBorder="1" applyAlignment="1">
      <alignment horizontal="center" vertical="center" wrapText="1"/>
    </xf>
    <xf numFmtId="4" fontId="25" fillId="0" borderId="16" xfId="0" applyNumberFormat="1" applyFont="1" applyBorder="1" applyAlignment="1">
      <alignment horizontal="center" vertical="center" wrapText="1"/>
    </xf>
    <xf numFmtId="4" fontId="25" fillId="0" borderId="16" xfId="0" applyNumberFormat="1" applyFont="1" applyBorder="1" applyAlignment="1">
      <alignment vertical="center" wrapText="1"/>
    </xf>
    <xf numFmtId="0" fontId="26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left" vertical="center" wrapText="1"/>
    </xf>
    <xf numFmtId="1" fontId="25" fillId="0" borderId="16" xfId="0" applyNumberFormat="1" applyFont="1" applyBorder="1" applyAlignment="1">
      <alignment horizontal="left" vertical="center" wrapText="1"/>
    </xf>
    <xf numFmtId="0" fontId="27" fillId="0" borderId="16" xfId="0" applyFont="1" applyBorder="1" applyAlignment="1">
      <alignment horizontal="left" vertical="center" wrapText="1"/>
    </xf>
    <xf numFmtId="0" fontId="13" fillId="0" borderId="24" xfId="0" applyFont="1" applyBorder="1"/>
    <xf numFmtId="0" fontId="13" fillId="0" borderId="25" xfId="0" applyFont="1" applyBorder="1"/>
    <xf numFmtId="2" fontId="25" fillId="0" borderId="16" xfId="0" applyNumberFormat="1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top"/>
    </xf>
    <xf numFmtId="164" fontId="25" fillId="0" borderId="16" xfId="0" applyNumberFormat="1" applyFont="1" applyBorder="1" applyAlignment="1">
      <alignment horizontal="center" vertical="center" wrapText="1"/>
    </xf>
    <xf numFmtId="2" fontId="14" fillId="0" borderId="16" xfId="0" applyNumberFormat="1" applyFont="1" applyBorder="1" applyAlignment="1">
      <alignment horizontal="center" vertical="center" wrapText="1"/>
    </xf>
    <xf numFmtId="165" fontId="14" fillId="0" borderId="16" xfId="0" applyNumberFormat="1" applyFont="1" applyBorder="1" applyAlignment="1">
      <alignment horizontal="center" vertical="center"/>
    </xf>
    <xf numFmtId="4" fontId="14" fillId="0" borderId="16" xfId="0" applyNumberFormat="1" applyFont="1" applyBorder="1" applyAlignment="1">
      <alignment horizontal="center" vertical="center" wrapText="1"/>
    </xf>
    <xf numFmtId="4" fontId="14" fillId="0" borderId="16" xfId="0" applyNumberFormat="1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left" vertical="center"/>
    </xf>
    <xf numFmtId="49" fontId="28" fillId="0" borderId="16" xfId="1" applyNumberFormat="1" applyFont="1" applyBorder="1" applyAlignment="1">
      <alignment horizontal="center" vertical="center"/>
    </xf>
    <xf numFmtId="4" fontId="25" fillId="0" borderId="16" xfId="0" applyNumberFormat="1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7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8" fillId="0" borderId="11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15" fillId="0" borderId="16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8" fillId="0" borderId="16" xfId="0" applyFont="1" applyBorder="1" applyAlignment="1">
      <alignment horizontal="left" vertical="top" wrapText="1"/>
    </xf>
    <xf numFmtId="0" fontId="22" fillId="0" borderId="21" xfId="0" applyFont="1" applyBorder="1" applyAlignment="1">
      <alignment horizontal="center" vertical="top"/>
    </xf>
    <xf numFmtId="0" fontId="22" fillId="0" borderId="22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/>
    </xf>
    <xf numFmtId="0" fontId="15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</cellXfs>
  <cellStyles count="3">
    <cellStyle name="Currency" xfId="1" builtinId="4"/>
    <cellStyle name="Currency 2" xfId="2" xr:uid="{7C05D237-ADF4-4558-9350-F4D289CC50E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"/>
  <sheetViews>
    <sheetView zoomScale="90" zoomScaleNormal="90" workbookViewId="0">
      <selection activeCell="F16" sqref="F16:G16"/>
    </sheetView>
  </sheetViews>
  <sheetFormatPr defaultRowHeight="14.4" x14ac:dyDescent="0.3"/>
  <cols>
    <col min="1" max="1" width="7.21875" customWidth="1"/>
    <col min="2" max="2" width="16.77734375" customWidth="1"/>
    <col min="3" max="3" width="8.77734375" customWidth="1"/>
    <col min="4" max="4" width="15.21875" customWidth="1"/>
    <col min="5" max="6" width="13.77734375" customWidth="1"/>
    <col min="7" max="7" width="13.21875" customWidth="1"/>
    <col min="8" max="8" width="13.77734375" customWidth="1"/>
    <col min="9" max="9" width="12.21875" customWidth="1"/>
    <col min="10" max="10" width="11.21875" customWidth="1"/>
    <col min="11" max="11" width="16.77734375" customWidth="1"/>
    <col min="12" max="12" width="2.77734375" customWidth="1"/>
    <col min="13" max="13" width="10.21875" bestFit="1" customWidth="1"/>
    <col min="14" max="14" width="8.5546875" customWidth="1"/>
    <col min="15" max="15" width="6.21875" customWidth="1"/>
    <col min="16" max="16" width="4.77734375" customWidth="1"/>
    <col min="17" max="17" width="30.44140625" customWidth="1"/>
  </cols>
  <sheetData>
    <row r="1" spans="1:17" ht="15.6" x14ac:dyDescent="0.3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"/>
      <c r="M1" s="1"/>
      <c r="N1" s="1"/>
      <c r="O1" s="1"/>
    </row>
    <row r="2" spans="1:17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7" ht="17.25" customHeight="1" x14ac:dyDescent="0.3">
      <c r="A3" s="118" t="s">
        <v>12</v>
      </c>
      <c r="B3" s="118"/>
      <c r="C3" s="118"/>
      <c r="D3" s="119" t="s">
        <v>38</v>
      </c>
      <c r="E3" s="119"/>
      <c r="F3" s="119"/>
      <c r="G3" s="119"/>
      <c r="H3" s="119"/>
      <c r="I3" s="119"/>
      <c r="J3" s="119"/>
      <c r="K3" s="3"/>
    </row>
    <row r="4" spans="1:17" ht="18" customHeight="1" x14ac:dyDescent="0.3">
      <c r="A4" s="118" t="s">
        <v>13</v>
      </c>
      <c r="B4" s="118"/>
      <c r="C4" s="118"/>
      <c r="D4" s="119" t="s">
        <v>39</v>
      </c>
      <c r="E4" s="119"/>
      <c r="F4" s="119"/>
      <c r="G4" s="119"/>
      <c r="H4" s="119"/>
      <c r="I4" s="119"/>
      <c r="J4" s="119"/>
      <c r="K4" s="3"/>
    </row>
    <row r="5" spans="1:17" ht="42.75" customHeight="1" x14ac:dyDescent="0.3">
      <c r="A5" s="118" t="s">
        <v>14</v>
      </c>
      <c r="B5" s="118"/>
      <c r="C5" s="118"/>
      <c r="D5" s="120" t="s">
        <v>40</v>
      </c>
      <c r="E5" s="120"/>
      <c r="F5" s="120"/>
      <c r="G5" s="120"/>
      <c r="H5" s="120"/>
      <c r="I5" s="120"/>
      <c r="J5" s="120"/>
      <c r="K5" s="3"/>
    </row>
    <row r="6" spans="1:17" ht="12.7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7" x14ac:dyDescent="0.3">
      <c r="A7" s="116" t="s">
        <v>15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</row>
    <row r="8" spans="1:17" ht="9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7" x14ac:dyDescent="0.3">
      <c r="A9" s="116" t="s">
        <v>16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</row>
    <row r="10" spans="1:17" ht="12" customHeight="1" x14ac:dyDescent="0.3"/>
    <row r="11" spans="1:17" ht="72" customHeight="1" x14ac:dyDescent="0.3">
      <c r="A11" s="7" t="s">
        <v>11</v>
      </c>
      <c r="B11" s="7" t="s">
        <v>1</v>
      </c>
      <c r="C11" s="7" t="s">
        <v>2</v>
      </c>
      <c r="D11" s="7" t="s">
        <v>3</v>
      </c>
      <c r="E11" s="7" t="s">
        <v>4</v>
      </c>
      <c r="F11" s="7" t="s">
        <v>5</v>
      </c>
      <c r="G11" s="7" t="s">
        <v>6</v>
      </c>
      <c r="H11" s="7" t="s">
        <v>7</v>
      </c>
      <c r="I11" s="7" t="s">
        <v>8</v>
      </c>
      <c r="J11" s="7" t="s">
        <v>9</v>
      </c>
      <c r="K11" s="7" t="s">
        <v>10</v>
      </c>
      <c r="M11" s="2" t="s">
        <v>46</v>
      </c>
      <c r="N11" s="2" t="s">
        <v>47</v>
      </c>
      <c r="O11" s="2" t="s">
        <v>48</v>
      </c>
      <c r="P11" s="2" t="s">
        <v>49</v>
      </c>
      <c r="Q11" s="2" t="s">
        <v>50</v>
      </c>
    </row>
    <row r="12" spans="1:17" ht="20.25" customHeight="1" x14ac:dyDescent="0.3">
      <c r="A12" s="107" t="s">
        <v>19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9"/>
    </row>
    <row r="13" spans="1:17" ht="19.5" customHeight="1" x14ac:dyDescent="0.3">
      <c r="A13" s="2"/>
      <c r="B13" s="110" t="s">
        <v>20</v>
      </c>
      <c r="C13" s="111"/>
      <c r="D13" s="111"/>
      <c r="E13" s="111"/>
      <c r="F13" s="111"/>
      <c r="G13" s="111"/>
      <c r="H13" s="111"/>
      <c r="I13" s="111"/>
      <c r="J13" s="111"/>
      <c r="K13" s="112"/>
    </row>
    <row r="14" spans="1:17" ht="19.5" customHeight="1" x14ac:dyDescent="0.3">
      <c r="A14" s="113" t="s">
        <v>21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5"/>
    </row>
    <row r="15" spans="1:17" ht="35.25" customHeight="1" x14ac:dyDescent="0.3">
      <c r="A15" s="12">
        <v>1</v>
      </c>
      <c r="B15" s="5" t="s">
        <v>85</v>
      </c>
      <c r="C15" s="13" t="s">
        <v>86</v>
      </c>
      <c r="D15" s="5" t="s">
        <v>87</v>
      </c>
      <c r="E15" s="11">
        <v>2658.67</v>
      </c>
      <c r="F15" s="5"/>
      <c r="G15" s="11">
        <v>2658.67</v>
      </c>
      <c r="H15" s="5"/>
      <c r="I15" s="11">
        <v>0</v>
      </c>
      <c r="J15" s="10"/>
      <c r="K15" s="5"/>
      <c r="M15" s="34">
        <v>42443</v>
      </c>
      <c r="N15" t="s">
        <v>53</v>
      </c>
      <c r="O15" s="15" t="s">
        <v>53</v>
      </c>
      <c r="P15" s="15" t="s">
        <v>52</v>
      </c>
    </row>
    <row r="16" spans="1:17" ht="41.25" customHeight="1" x14ac:dyDescent="0.3">
      <c r="A16" s="12">
        <v>2</v>
      </c>
      <c r="B16" s="5" t="s">
        <v>82</v>
      </c>
      <c r="C16" s="13" t="s">
        <v>83</v>
      </c>
      <c r="D16" s="5" t="s">
        <v>18</v>
      </c>
      <c r="E16" s="11">
        <v>6065.79</v>
      </c>
      <c r="F16" s="5" t="s">
        <v>84</v>
      </c>
      <c r="G16" s="11">
        <v>6065.79</v>
      </c>
      <c r="H16" s="5" t="s">
        <v>73</v>
      </c>
      <c r="I16" s="11">
        <v>0</v>
      </c>
      <c r="J16" s="4"/>
      <c r="K16" s="5" t="s">
        <v>78</v>
      </c>
      <c r="M16" s="34">
        <v>42449</v>
      </c>
      <c r="N16" s="15" t="s">
        <v>53</v>
      </c>
      <c r="O16" s="15" t="s">
        <v>52</v>
      </c>
      <c r="P16" s="15" t="s">
        <v>52</v>
      </c>
    </row>
    <row r="17" spans="1:17" ht="48.75" customHeight="1" x14ac:dyDescent="0.3">
      <c r="A17" s="12">
        <v>3</v>
      </c>
      <c r="B17" s="5" t="s">
        <v>42</v>
      </c>
      <c r="C17" s="13" t="s">
        <v>43</v>
      </c>
      <c r="D17" s="5" t="s">
        <v>44</v>
      </c>
      <c r="E17" s="11">
        <v>17703950.280000001</v>
      </c>
      <c r="F17" s="5" t="s">
        <v>54</v>
      </c>
      <c r="G17" s="11">
        <f>E17</f>
        <v>17703950.280000001</v>
      </c>
      <c r="H17" s="5" t="s">
        <v>51</v>
      </c>
      <c r="I17" s="11">
        <v>0</v>
      </c>
      <c r="J17" s="5" t="s">
        <v>55</v>
      </c>
      <c r="K17" s="5" t="s">
        <v>45</v>
      </c>
      <c r="M17" s="35">
        <v>42452</v>
      </c>
      <c r="N17" s="20">
        <v>500</v>
      </c>
      <c r="O17" s="20" t="s">
        <v>52</v>
      </c>
      <c r="P17" s="20" t="s">
        <v>52</v>
      </c>
      <c r="Q17" s="17" t="s">
        <v>92</v>
      </c>
    </row>
    <row r="18" spans="1:17" ht="33.75" customHeight="1" x14ac:dyDescent="0.3">
      <c r="A18" s="12">
        <v>4</v>
      </c>
      <c r="B18" s="5" t="s">
        <v>70</v>
      </c>
      <c r="C18" s="13" t="s">
        <v>71</v>
      </c>
      <c r="D18" s="5" t="s">
        <v>72</v>
      </c>
      <c r="E18" s="11">
        <v>1049</v>
      </c>
      <c r="F18" s="5"/>
      <c r="G18" s="11">
        <f>E18</f>
        <v>1049</v>
      </c>
      <c r="H18" s="5" t="s">
        <v>73</v>
      </c>
      <c r="I18" s="14">
        <v>0</v>
      </c>
      <c r="J18" s="4"/>
      <c r="K18" s="5" t="s">
        <v>78</v>
      </c>
      <c r="M18" s="35">
        <v>42472</v>
      </c>
      <c r="N18" s="15">
        <v>20.98</v>
      </c>
      <c r="O18" s="15" t="s">
        <v>52</v>
      </c>
      <c r="P18" s="15" t="s">
        <v>52</v>
      </c>
      <c r="Q18" s="15"/>
    </row>
    <row r="19" spans="1:17" ht="45.75" customHeight="1" x14ac:dyDescent="0.3">
      <c r="A19" s="12">
        <v>5</v>
      </c>
      <c r="B19" s="5" t="s">
        <v>74</v>
      </c>
      <c r="C19" s="13" t="s">
        <v>75</v>
      </c>
      <c r="D19" s="5" t="s">
        <v>72</v>
      </c>
      <c r="E19" s="11">
        <v>22954234.309999999</v>
      </c>
      <c r="F19" s="5" t="s">
        <v>76</v>
      </c>
      <c r="G19" s="11">
        <v>0</v>
      </c>
      <c r="H19" s="5" t="s">
        <v>73</v>
      </c>
      <c r="I19" s="11">
        <v>22954234.309999999</v>
      </c>
      <c r="J19" s="4"/>
      <c r="K19" s="5" t="s">
        <v>77</v>
      </c>
      <c r="M19" s="35">
        <v>42472</v>
      </c>
      <c r="N19" s="15">
        <v>500</v>
      </c>
      <c r="O19" s="15" t="s">
        <v>52</v>
      </c>
      <c r="P19" s="15" t="s">
        <v>52</v>
      </c>
      <c r="Q19" s="16" t="s">
        <v>91</v>
      </c>
    </row>
    <row r="20" spans="1:17" ht="51.75" customHeight="1" x14ac:dyDescent="0.3">
      <c r="A20" s="12">
        <v>6</v>
      </c>
      <c r="B20" s="5" t="s">
        <v>79</v>
      </c>
      <c r="C20" s="13" t="s">
        <v>80</v>
      </c>
      <c r="D20" s="5" t="s">
        <v>72</v>
      </c>
      <c r="E20" s="11">
        <v>7224.22</v>
      </c>
      <c r="F20" s="5" t="s">
        <v>81</v>
      </c>
      <c r="G20" s="11">
        <v>0</v>
      </c>
      <c r="H20" s="5" t="s">
        <v>73</v>
      </c>
      <c r="I20" s="11">
        <v>7224.22</v>
      </c>
      <c r="J20" s="4"/>
      <c r="K20" s="5" t="s">
        <v>77</v>
      </c>
      <c r="M20" s="34">
        <v>42472</v>
      </c>
      <c r="N20" s="15">
        <v>144.47999999999999</v>
      </c>
      <c r="O20" s="15" t="s">
        <v>52</v>
      </c>
      <c r="P20" s="15" t="s">
        <v>52</v>
      </c>
    </row>
    <row r="21" spans="1:17" ht="110.25" customHeight="1" x14ac:dyDescent="0.3">
      <c r="A21" s="12">
        <v>7</v>
      </c>
      <c r="B21" s="5" t="s">
        <v>56</v>
      </c>
      <c r="C21" s="13" t="s">
        <v>57</v>
      </c>
      <c r="D21" s="5" t="s">
        <v>58</v>
      </c>
      <c r="E21" s="11">
        <v>223259215.97999999</v>
      </c>
      <c r="F21" s="5" t="s">
        <v>59</v>
      </c>
      <c r="G21" s="11">
        <f>E21</f>
        <v>223259215.97999999</v>
      </c>
      <c r="H21" s="5" t="s">
        <v>60</v>
      </c>
      <c r="I21" s="14">
        <v>0</v>
      </c>
      <c r="J21" s="4"/>
      <c r="K21" s="5" t="s">
        <v>61</v>
      </c>
      <c r="M21" s="35">
        <v>42481</v>
      </c>
      <c r="N21" s="20">
        <v>500</v>
      </c>
      <c r="O21" s="20" t="s">
        <v>52</v>
      </c>
      <c r="P21" s="20" t="s">
        <v>52</v>
      </c>
      <c r="Q21" s="17" t="s">
        <v>62</v>
      </c>
    </row>
    <row r="22" spans="1:17" ht="51.75" customHeight="1" x14ac:dyDescent="0.3">
      <c r="A22" s="12">
        <v>8</v>
      </c>
      <c r="B22" s="5" t="s">
        <v>63</v>
      </c>
      <c r="C22" s="13" t="s">
        <v>64</v>
      </c>
      <c r="D22" s="5" t="s">
        <v>65</v>
      </c>
      <c r="E22" s="11">
        <v>37936023.539999999</v>
      </c>
      <c r="F22" s="5" t="s">
        <v>66</v>
      </c>
      <c r="G22" s="11">
        <f>E22</f>
        <v>37936023.539999999</v>
      </c>
      <c r="H22" s="5" t="s">
        <v>67</v>
      </c>
      <c r="I22" s="33">
        <v>0</v>
      </c>
      <c r="J22" s="4"/>
      <c r="K22" s="5" t="s">
        <v>68</v>
      </c>
      <c r="M22" s="35">
        <v>42482</v>
      </c>
      <c r="N22" s="15">
        <v>500</v>
      </c>
      <c r="O22" s="15" t="s">
        <v>52</v>
      </c>
      <c r="P22" s="15" t="s">
        <v>52</v>
      </c>
      <c r="Q22" s="20" t="s">
        <v>69</v>
      </c>
    </row>
    <row r="23" spans="1:17" ht="24" customHeight="1" x14ac:dyDescent="0.3">
      <c r="A23" s="22"/>
      <c r="B23" s="23"/>
      <c r="C23" s="24"/>
      <c r="D23" s="16" t="s">
        <v>88</v>
      </c>
      <c r="E23" s="29">
        <f>SUM(E15:E22)</f>
        <v>301870421.79000002</v>
      </c>
      <c r="F23" s="28" t="s">
        <v>89</v>
      </c>
      <c r="G23" s="29">
        <f>SUM(G15:G22)</f>
        <v>278908963.25999999</v>
      </c>
      <c r="H23" s="16" t="s">
        <v>90</v>
      </c>
      <c r="I23" s="30">
        <f>SUM(I15:I22)</f>
        <v>22961458.529999997</v>
      </c>
      <c r="J23" s="26"/>
      <c r="K23" s="27"/>
      <c r="M23" s="31" t="s">
        <v>94</v>
      </c>
      <c r="N23" s="32">
        <f>SUM(N15:N22)</f>
        <v>2165.46</v>
      </c>
      <c r="O23" s="15"/>
      <c r="P23" s="15"/>
    </row>
    <row r="24" spans="1:17" ht="24" customHeight="1" x14ac:dyDescent="0.3">
      <c r="A24" s="27"/>
      <c r="B24" s="16"/>
      <c r="C24" s="24"/>
      <c r="D24" s="16"/>
      <c r="E24" s="25"/>
      <c r="F24" s="16"/>
      <c r="G24" s="25"/>
      <c r="H24" s="16"/>
      <c r="I24" s="25"/>
      <c r="J24" s="26"/>
      <c r="K24" s="16"/>
      <c r="M24" s="21"/>
      <c r="O24" s="15"/>
      <c r="P24" s="15"/>
    </row>
    <row r="25" spans="1:17" ht="24" customHeight="1" x14ac:dyDescent="0.3">
      <c r="A25" t="s">
        <v>17</v>
      </c>
      <c r="H25" s="6"/>
    </row>
    <row r="26" spans="1:17" x14ac:dyDescent="0.3">
      <c r="A26" s="116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</row>
    <row r="28" spans="1:17" ht="72" x14ac:dyDescent="0.3">
      <c r="A28" s="9" t="s">
        <v>23</v>
      </c>
      <c r="B28" s="121" t="s">
        <v>24</v>
      </c>
      <c r="C28" s="121"/>
      <c r="D28" s="9" t="s">
        <v>25</v>
      </c>
      <c r="E28" s="9" t="s">
        <v>26</v>
      </c>
      <c r="F28" s="121" t="s">
        <v>27</v>
      </c>
      <c r="G28" s="121"/>
      <c r="H28" s="9" t="s">
        <v>28</v>
      </c>
      <c r="I28" s="9" t="s">
        <v>29</v>
      </c>
      <c r="J28" s="121" t="s">
        <v>30</v>
      </c>
      <c r="K28" s="121"/>
    </row>
    <row r="29" spans="1:17" ht="46.5" customHeight="1" x14ac:dyDescent="0.3">
      <c r="A29" s="8">
        <v>1</v>
      </c>
      <c r="B29" s="124" t="s">
        <v>56</v>
      </c>
      <c r="C29" s="125"/>
      <c r="D29" s="18" t="s">
        <v>57</v>
      </c>
      <c r="E29" s="18" t="s">
        <v>58</v>
      </c>
      <c r="F29" s="125" t="s">
        <v>93</v>
      </c>
      <c r="G29" s="125"/>
      <c r="H29" s="19">
        <v>223259215.97999999</v>
      </c>
      <c r="I29" s="18"/>
      <c r="J29" s="125" t="s">
        <v>95</v>
      </c>
      <c r="K29" s="126"/>
    </row>
    <row r="30" spans="1:17" ht="11.25" customHeight="1" x14ac:dyDescent="0.3"/>
    <row r="31" spans="1:17" ht="16.5" customHeight="1" x14ac:dyDescent="0.3">
      <c r="A31" s="116" t="s">
        <v>32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</row>
    <row r="33" spans="1:11" ht="60" customHeight="1" x14ac:dyDescent="0.3">
      <c r="A33" s="9" t="s">
        <v>23</v>
      </c>
      <c r="B33" s="121" t="s">
        <v>24</v>
      </c>
      <c r="C33" s="121"/>
      <c r="D33" s="9" t="s">
        <v>25</v>
      </c>
      <c r="E33" s="121" t="s">
        <v>26</v>
      </c>
      <c r="F33" s="121"/>
      <c r="G33" s="121" t="s">
        <v>33</v>
      </c>
      <c r="H33" s="121"/>
      <c r="I33" s="121" t="s">
        <v>34</v>
      </c>
      <c r="J33" s="121"/>
      <c r="K33" s="121"/>
    </row>
    <row r="34" spans="1:11" x14ac:dyDescent="0.3">
      <c r="A34" s="8">
        <v>1</v>
      </c>
      <c r="B34" s="122" t="s">
        <v>31</v>
      </c>
      <c r="C34" s="122"/>
      <c r="D34" s="122"/>
      <c r="E34" s="122"/>
      <c r="F34" s="122"/>
      <c r="G34" s="122"/>
      <c r="H34" s="122"/>
      <c r="I34" s="122"/>
      <c r="J34" s="122"/>
      <c r="K34" s="122"/>
    </row>
    <row r="36" spans="1:11" x14ac:dyDescent="0.3">
      <c r="B36" t="s">
        <v>35</v>
      </c>
      <c r="G36" t="s">
        <v>36</v>
      </c>
    </row>
    <row r="38" spans="1:11" x14ac:dyDescent="0.3">
      <c r="B38" t="s">
        <v>41</v>
      </c>
      <c r="G38" t="s">
        <v>37</v>
      </c>
    </row>
  </sheetData>
  <sortState xmlns:xlrd2="http://schemas.microsoft.com/office/spreadsheetml/2017/richdata2" ref="B15:Q22">
    <sortCondition ref="M15:M22"/>
  </sortState>
  <mergeCells count="25">
    <mergeCell ref="A26:K26"/>
    <mergeCell ref="B28:C28"/>
    <mergeCell ref="F28:G28"/>
    <mergeCell ref="J28:K28"/>
    <mergeCell ref="B34:K34"/>
    <mergeCell ref="A31:K31"/>
    <mergeCell ref="B33:C33"/>
    <mergeCell ref="E33:F33"/>
    <mergeCell ref="G33:H33"/>
    <mergeCell ref="I33:K33"/>
    <mergeCell ref="B29:C29"/>
    <mergeCell ref="F29:G29"/>
    <mergeCell ref="J29:K29"/>
    <mergeCell ref="A1:K1"/>
    <mergeCell ref="A3:C3"/>
    <mergeCell ref="A4:C4"/>
    <mergeCell ref="A5:C5"/>
    <mergeCell ref="D3:J3"/>
    <mergeCell ref="D4:J4"/>
    <mergeCell ref="D5:J5"/>
    <mergeCell ref="A12:K12"/>
    <mergeCell ref="B13:K13"/>
    <mergeCell ref="A14:K14"/>
    <mergeCell ref="A7:K7"/>
    <mergeCell ref="A9:K9"/>
  </mergeCells>
  <pageMargins left="0.25" right="0.25" top="0.75" bottom="0.75" header="0.3" footer="0.3"/>
  <pageSetup paperSize="9" scale="69" fitToHeight="0" orientation="landscape" r:id="rId1"/>
  <headerFooter>
    <oddFooter>&amp;R&amp;9strana &amp;P /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3"/>
  <sheetViews>
    <sheetView tabSelected="1" topLeftCell="A34" zoomScale="55" zoomScaleNormal="55" workbookViewId="0">
      <selection activeCell="J58" sqref="J58"/>
    </sheetView>
  </sheetViews>
  <sheetFormatPr defaultColWidth="9.21875" defaultRowHeight="21" x14ac:dyDescent="0.4"/>
  <cols>
    <col min="1" max="1" width="11.44140625" style="37" customWidth="1"/>
    <col min="2" max="2" width="34.109375" style="37" customWidth="1"/>
    <col min="3" max="3" width="21.33203125" style="37" customWidth="1"/>
    <col min="4" max="4" width="20.5546875" style="37" customWidth="1"/>
    <col min="5" max="5" width="23" style="37" customWidth="1"/>
    <col min="6" max="6" width="54.6640625" style="37" customWidth="1"/>
    <col min="7" max="7" width="24" style="37" customWidth="1"/>
    <col min="8" max="8" width="54.21875" style="37" customWidth="1"/>
    <col min="9" max="9" width="27.77734375" style="37" customWidth="1"/>
    <col min="10" max="10" width="255.44140625" style="37" customWidth="1"/>
    <col min="11" max="11" width="50.77734375" style="37" customWidth="1"/>
    <col min="12" max="12" width="2.77734375" style="37" customWidth="1"/>
    <col min="13" max="16384" width="9.21875" style="37"/>
  </cols>
  <sheetData>
    <row r="1" spans="1:12" ht="24.6" x14ac:dyDescent="0.4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36"/>
    </row>
    <row r="2" spans="1:12" ht="24.6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36"/>
    </row>
    <row r="3" spans="1:12" ht="11.25" customHeight="1" x14ac:dyDescent="0.4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2" ht="40.5" customHeight="1" x14ac:dyDescent="0.4">
      <c r="A4" s="133" t="s">
        <v>12</v>
      </c>
      <c r="B4" s="133"/>
      <c r="C4" s="133"/>
      <c r="D4" s="134" t="s">
        <v>38</v>
      </c>
      <c r="E4" s="134"/>
      <c r="F4" s="134"/>
      <c r="G4" s="134"/>
      <c r="H4" s="134"/>
      <c r="I4" s="134"/>
      <c r="J4" s="134"/>
      <c r="K4" s="44"/>
    </row>
    <row r="5" spans="1:12" ht="61.5" customHeight="1" x14ac:dyDescent="0.4">
      <c r="A5" s="133" t="s">
        <v>13</v>
      </c>
      <c r="B5" s="133"/>
      <c r="C5" s="133"/>
      <c r="D5" s="134" t="s">
        <v>105</v>
      </c>
      <c r="E5" s="134"/>
      <c r="F5" s="134"/>
      <c r="G5" s="134"/>
      <c r="H5" s="134"/>
      <c r="I5" s="134"/>
      <c r="J5" s="134"/>
      <c r="K5" s="44"/>
    </row>
    <row r="6" spans="1:12" ht="80.25" customHeight="1" x14ac:dyDescent="0.4">
      <c r="A6" s="133" t="s">
        <v>14</v>
      </c>
      <c r="B6" s="133"/>
      <c r="C6" s="133"/>
      <c r="D6" s="135" t="s">
        <v>106</v>
      </c>
      <c r="E6" s="135"/>
      <c r="F6" s="135"/>
      <c r="G6" s="135"/>
      <c r="H6" s="135"/>
      <c r="I6" s="135"/>
      <c r="J6" s="135"/>
      <c r="K6" s="44"/>
    </row>
    <row r="7" spans="1:12" ht="36.75" customHeight="1" x14ac:dyDescent="0.4">
      <c r="A7" s="45"/>
      <c r="B7" s="45"/>
      <c r="C7" s="45"/>
      <c r="D7" s="46"/>
      <c r="E7" s="46"/>
      <c r="F7" s="46"/>
      <c r="G7" s="46"/>
      <c r="H7" s="46"/>
      <c r="I7" s="46"/>
      <c r="J7" s="46"/>
      <c r="K7" s="44"/>
    </row>
    <row r="8" spans="1:12" ht="9.75" customHeight="1" x14ac:dyDescent="0.4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</row>
    <row r="9" spans="1:12" ht="24.6" x14ac:dyDescent="0.4">
      <c r="A9" s="136" t="s">
        <v>15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</row>
    <row r="10" spans="1:12" ht="20.25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</row>
    <row r="11" spans="1:12" ht="25.5" customHeight="1" x14ac:dyDescent="0.4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</row>
    <row r="12" spans="1:12" ht="33" customHeight="1" x14ac:dyDescent="0.4">
      <c r="A12" s="136" t="s">
        <v>16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</row>
    <row r="13" spans="1:12" ht="18.75" customHeight="1" x14ac:dyDescent="0.5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</row>
    <row r="14" spans="1:12" ht="21" customHeight="1" x14ac:dyDescent="0.5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</row>
    <row r="15" spans="1:12" ht="18.75" customHeight="1" x14ac:dyDescent="0.5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</row>
    <row r="16" spans="1:12" s="39" customFormat="1" ht="111" customHeight="1" x14ac:dyDescent="0.4">
      <c r="A16" s="48" t="s">
        <v>11</v>
      </c>
      <c r="B16" s="48" t="s">
        <v>1</v>
      </c>
      <c r="C16" s="48" t="s">
        <v>2</v>
      </c>
      <c r="D16" s="48" t="s">
        <v>3</v>
      </c>
      <c r="E16" s="48" t="s">
        <v>4</v>
      </c>
      <c r="F16" s="48" t="s">
        <v>5</v>
      </c>
      <c r="G16" s="48" t="s">
        <v>154</v>
      </c>
      <c r="H16" s="48" t="s">
        <v>7</v>
      </c>
      <c r="I16" s="48" t="s">
        <v>155</v>
      </c>
      <c r="J16" s="48" t="s">
        <v>9</v>
      </c>
      <c r="K16" s="48" t="s">
        <v>10</v>
      </c>
    </row>
    <row r="17" spans="1:12" s="39" customFormat="1" ht="23.25" customHeight="1" x14ac:dyDescent="0.4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</row>
    <row r="18" spans="1:12" s="39" customFormat="1" ht="26.25" customHeight="1" x14ac:dyDescent="0.4">
      <c r="A18" s="129" t="s">
        <v>19</v>
      </c>
      <c r="B18" s="129"/>
      <c r="C18" s="129"/>
      <c r="D18" s="129"/>
      <c r="E18" s="129"/>
      <c r="F18" s="129"/>
      <c r="G18" s="129"/>
      <c r="H18" s="129"/>
      <c r="I18" s="129"/>
      <c r="J18" s="129"/>
      <c r="K18" s="129"/>
    </row>
    <row r="19" spans="1:12" s="39" customFormat="1" ht="142.80000000000001" x14ac:dyDescent="0.4">
      <c r="A19" s="74">
        <v>1</v>
      </c>
      <c r="B19" s="75" t="s">
        <v>144</v>
      </c>
      <c r="C19" s="76">
        <v>18683136487</v>
      </c>
      <c r="D19" s="75" t="s">
        <v>145</v>
      </c>
      <c r="E19" s="100">
        <v>52641.94</v>
      </c>
      <c r="F19" s="75" t="s">
        <v>156</v>
      </c>
      <c r="G19" s="100">
        <v>52641.94</v>
      </c>
      <c r="H19" s="75" t="s">
        <v>156</v>
      </c>
      <c r="I19" s="98">
        <v>0</v>
      </c>
      <c r="J19" s="77" t="s">
        <v>103</v>
      </c>
      <c r="K19" s="75" t="s">
        <v>157</v>
      </c>
    </row>
    <row r="20" spans="1:12" s="39" customFormat="1" ht="40.5" customHeight="1" x14ac:dyDescent="0.4">
      <c r="A20" s="81"/>
      <c r="B20" s="82" t="s">
        <v>98</v>
      </c>
      <c r="C20" s="83"/>
      <c r="D20" s="84"/>
      <c r="E20" s="85">
        <v>0</v>
      </c>
      <c r="F20" s="84"/>
      <c r="G20" s="85">
        <v>0</v>
      </c>
      <c r="H20" s="84"/>
      <c r="I20" s="94">
        <f>SUM(I19)</f>
        <v>0</v>
      </c>
      <c r="J20" s="77"/>
      <c r="K20" s="77"/>
    </row>
    <row r="21" spans="1:12" s="39" customFormat="1" ht="14.25" customHeight="1" x14ac:dyDescent="0.5">
      <c r="A21" s="49"/>
      <c r="B21" s="50"/>
      <c r="C21" s="51"/>
      <c r="D21" s="50"/>
      <c r="E21" s="54"/>
      <c r="F21" s="50"/>
      <c r="G21" s="54"/>
      <c r="H21" s="50"/>
      <c r="I21" s="54"/>
      <c r="J21" s="53"/>
      <c r="K21" s="53"/>
    </row>
    <row r="22" spans="1:12" s="39" customFormat="1" ht="45.75" customHeight="1" x14ac:dyDescent="0.4">
      <c r="A22" s="129" t="s">
        <v>21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</row>
    <row r="23" spans="1:12" ht="244.8" x14ac:dyDescent="0.4">
      <c r="A23" s="88">
        <v>1</v>
      </c>
      <c r="B23" s="75" t="s">
        <v>144</v>
      </c>
      <c r="C23" s="76">
        <v>18683136487</v>
      </c>
      <c r="D23" s="75" t="s">
        <v>145</v>
      </c>
      <c r="E23" s="86">
        <v>387068.72</v>
      </c>
      <c r="F23" s="75" t="s">
        <v>158</v>
      </c>
      <c r="G23" s="86">
        <v>387068.72</v>
      </c>
      <c r="H23" s="75" t="s">
        <v>158</v>
      </c>
      <c r="I23" s="106">
        <v>0</v>
      </c>
      <c r="J23" s="77" t="s">
        <v>103</v>
      </c>
      <c r="K23" s="75" t="s">
        <v>159</v>
      </c>
      <c r="L23" s="92"/>
    </row>
    <row r="24" spans="1:12" ht="81.599999999999994" x14ac:dyDescent="0.4">
      <c r="A24" s="78">
        <v>2</v>
      </c>
      <c r="B24" s="75" t="s">
        <v>104</v>
      </c>
      <c r="C24" s="76">
        <v>85821130368</v>
      </c>
      <c r="D24" s="75" t="s">
        <v>118</v>
      </c>
      <c r="E24" s="86">
        <v>2348.71</v>
      </c>
      <c r="F24" s="77" t="s">
        <v>110</v>
      </c>
      <c r="G24" s="86">
        <v>2348.71</v>
      </c>
      <c r="H24" s="77" t="s">
        <v>110</v>
      </c>
      <c r="I24" s="97">
        <v>0</v>
      </c>
      <c r="J24" s="77" t="s">
        <v>103</v>
      </c>
      <c r="K24" s="75"/>
      <c r="L24" s="92"/>
    </row>
    <row r="25" spans="1:12" ht="183.6" x14ac:dyDescent="0.4">
      <c r="A25" s="78">
        <v>3</v>
      </c>
      <c r="B25" s="79" t="s">
        <v>108</v>
      </c>
      <c r="C25" s="76">
        <v>44866088343</v>
      </c>
      <c r="D25" s="75" t="s">
        <v>109</v>
      </c>
      <c r="E25" s="101">
        <v>8113.37</v>
      </c>
      <c r="F25" s="79" t="s">
        <v>111</v>
      </c>
      <c r="G25" s="101">
        <v>150</v>
      </c>
      <c r="H25" s="79" t="s">
        <v>163</v>
      </c>
      <c r="I25" s="105">
        <v>7963.37</v>
      </c>
      <c r="J25" s="80" t="s">
        <v>161</v>
      </c>
      <c r="K25" s="77"/>
      <c r="L25" s="92"/>
    </row>
    <row r="26" spans="1:12" ht="163.19999999999999" x14ac:dyDescent="0.4">
      <c r="A26" s="78">
        <v>4</v>
      </c>
      <c r="B26" s="79" t="s">
        <v>112</v>
      </c>
      <c r="C26" s="76">
        <v>99641372273</v>
      </c>
      <c r="D26" s="75" t="s">
        <v>117</v>
      </c>
      <c r="E26" s="101">
        <v>8783.3700000000008</v>
      </c>
      <c r="F26" s="79" t="s">
        <v>113</v>
      </c>
      <c r="G26" s="101">
        <v>820</v>
      </c>
      <c r="H26" s="79" t="s">
        <v>164</v>
      </c>
      <c r="I26" s="101">
        <v>7963.37</v>
      </c>
      <c r="J26" s="80" t="s">
        <v>162</v>
      </c>
      <c r="K26" s="77"/>
      <c r="L26" s="92"/>
    </row>
    <row r="27" spans="1:12" ht="387.6" x14ac:dyDescent="0.4">
      <c r="A27" s="78">
        <v>5</v>
      </c>
      <c r="B27" s="79" t="s">
        <v>114</v>
      </c>
      <c r="C27" s="76">
        <v>48553207735</v>
      </c>
      <c r="D27" s="75" t="s">
        <v>109</v>
      </c>
      <c r="E27" s="101">
        <v>17845.77</v>
      </c>
      <c r="F27" s="79" t="s">
        <v>115</v>
      </c>
      <c r="G27" s="101">
        <v>12536.86</v>
      </c>
      <c r="H27" s="79" t="s">
        <v>167</v>
      </c>
      <c r="I27" s="101">
        <v>5308.91</v>
      </c>
      <c r="J27" s="80" t="s">
        <v>165</v>
      </c>
      <c r="K27" s="77"/>
      <c r="L27" s="92"/>
    </row>
    <row r="28" spans="1:12" ht="163.19999999999999" x14ac:dyDescent="0.4">
      <c r="A28" s="78">
        <v>6</v>
      </c>
      <c r="B28" s="79" t="s">
        <v>116</v>
      </c>
      <c r="C28" s="76">
        <v>16053867287</v>
      </c>
      <c r="D28" s="75" t="s">
        <v>109</v>
      </c>
      <c r="E28" s="99">
        <v>5658.91</v>
      </c>
      <c r="F28" s="79" t="s">
        <v>119</v>
      </c>
      <c r="G28" s="99">
        <v>350</v>
      </c>
      <c r="H28" s="79" t="s">
        <v>168</v>
      </c>
      <c r="I28" s="101">
        <v>5308.91</v>
      </c>
      <c r="J28" s="80" t="s">
        <v>166</v>
      </c>
      <c r="K28" s="77"/>
      <c r="L28" s="92"/>
    </row>
    <row r="29" spans="1:12" ht="409.2" customHeight="1" x14ac:dyDescent="0.4">
      <c r="A29" s="78">
        <v>7</v>
      </c>
      <c r="B29" s="79" t="s">
        <v>120</v>
      </c>
      <c r="C29" s="76">
        <v>84652587131</v>
      </c>
      <c r="D29" s="75" t="s">
        <v>109</v>
      </c>
      <c r="E29" s="99">
        <v>34246.61</v>
      </c>
      <c r="F29" s="79" t="s">
        <v>121</v>
      </c>
      <c r="G29" s="99">
        <v>34246.61</v>
      </c>
      <c r="H29" s="79" t="s">
        <v>121</v>
      </c>
      <c r="I29" s="99">
        <v>0</v>
      </c>
      <c r="J29" s="80" t="s">
        <v>103</v>
      </c>
      <c r="K29" s="77"/>
      <c r="L29" s="92"/>
    </row>
    <row r="30" spans="1:12" ht="163.19999999999999" x14ac:dyDescent="0.4">
      <c r="A30" s="78">
        <v>8</v>
      </c>
      <c r="B30" s="79" t="s">
        <v>122</v>
      </c>
      <c r="C30" s="76">
        <v>61817894937</v>
      </c>
      <c r="D30" s="75" t="s">
        <v>123</v>
      </c>
      <c r="E30" s="99">
        <v>2855.36</v>
      </c>
      <c r="F30" s="79" t="s">
        <v>124</v>
      </c>
      <c r="G30" s="99">
        <v>2855.36</v>
      </c>
      <c r="H30" s="79" t="s">
        <v>124</v>
      </c>
      <c r="I30" s="99">
        <v>0</v>
      </c>
      <c r="J30" s="80" t="s">
        <v>103</v>
      </c>
      <c r="K30" s="77" t="s">
        <v>125</v>
      </c>
      <c r="L30" s="92"/>
    </row>
    <row r="31" spans="1:12" ht="102" x14ac:dyDescent="0.4">
      <c r="A31" s="78">
        <v>9</v>
      </c>
      <c r="B31" s="79" t="s">
        <v>126</v>
      </c>
      <c r="C31" s="103" t="s">
        <v>127</v>
      </c>
      <c r="D31" s="75" t="s">
        <v>128</v>
      </c>
      <c r="E31" s="99">
        <v>642.04</v>
      </c>
      <c r="F31" s="79" t="s">
        <v>129</v>
      </c>
      <c r="G31" s="99">
        <v>642.04</v>
      </c>
      <c r="H31" s="79" t="s">
        <v>129</v>
      </c>
      <c r="I31" s="99">
        <v>0</v>
      </c>
      <c r="J31" s="80" t="s">
        <v>103</v>
      </c>
      <c r="K31" s="80" t="s">
        <v>130</v>
      </c>
      <c r="L31" s="92"/>
    </row>
    <row r="32" spans="1:12" ht="102" x14ac:dyDescent="0.4">
      <c r="A32" s="78">
        <v>10</v>
      </c>
      <c r="B32" s="79" t="s">
        <v>131</v>
      </c>
      <c r="C32" s="76">
        <v>51337506985</v>
      </c>
      <c r="D32" s="75" t="s">
        <v>132</v>
      </c>
      <c r="E32" s="99">
        <v>751.95</v>
      </c>
      <c r="F32" s="79" t="s">
        <v>133</v>
      </c>
      <c r="G32" s="99">
        <v>751.95</v>
      </c>
      <c r="H32" s="79" t="s">
        <v>133</v>
      </c>
      <c r="I32" s="99">
        <v>0</v>
      </c>
      <c r="J32" s="80" t="s">
        <v>103</v>
      </c>
      <c r="K32" s="77" t="s">
        <v>130</v>
      </c>
      <c r="L32" s="92"/>
    </row>
    <row r="33" spans="1:12" ht="102" x14ac:dyDescent="0.4">
      <c r="A33" s="78">
        <v>11</v>
      </c>
      <c r="B33" s="79" t="s">
        <v>134</v>
      </c>
      <c r="C33" s="76">
        <v>50668313983</v>
      </c>
      <c r="D33" s="75" t="s">
        <v>135</v>
      </c>
      <c r="E33" s="99">
        <v>23909.46</v>
      </c>
      <c r="F33" s="79" t="s">
        <v>136</v>
      </c>
      <c r="G33" s="99">
        <v>23909.46</v>
      </c>
      <c r="H33" s="79" t="s">
        <v>136</v>
      </c>
      <c r="I33" s="99">
        <v>0</v>
      </c>
      <c r="J33" s="80" t="s">
        <v>103</v>
      </c>
      <c r="K33" s="77" t="s">
        <v>137</v>
      </c>
      <c r="L33" s="92"/>
    </row>
    <row r="34" spans="1:12" ht="367.2" x14ac:dyDescent="0.4">
      <c r="A34" s="78">
        <v>12</v>
      </c>
      <c r="B34" s="79" t="s">
        <v>140</v>
      </c>
      <c r="C34" s="76">
        <v>63957064080</v>
      </c>
      <c r="D34" s="75" t="s">
        <v>141</v>
      </c>
      <c r="E34" s="99">
        <v>1196979.6200000001</v>
      </c>
      <c r="F34" s="79" t="s">
        <v>143</v>
      </c>
      <c r="G34" s="99">
        <v>36573.42</v>
      </c>
      <c r="H34" s="79" t="s">
        <v>171</v>
      </c>
      <c r="I34" s="101">
        <v>1160406.2</v>
      </c>
      <c r="J34" s="80" t="s">
        <v>172</v>
      </c>
      <c r="K34" s="80" t="s">
        <v>142</v>
      </c>
      <c r="L34" s="92"/>
    </row>
    <row r="35" spans="1:12" ht="224.4" x14ac:dyDescent="0.4">
      <c r="A35" s="78"/>
      <c r="B35" s="79"/>
      <c r="C35" s="76"/>
      <c r="D35" s="75"/>
      <c r="E35" s="99"/>
      <c r="F35" s="79"/>
      <c r="G35" s="99"/>
      <c r="H35" s="79"/>
      <c r="I35" s="101"/>
      <c r="J35" s="80" t="s">
        <v>173</v>
      </c>
      <c r="K35" s="80"/>
      <c r="L35" s="92"/>
    </row>
    <row r="36" spans="1:12" ht="122.4" x14ac:dyDescent="0.4">
      <c r="A36" s="78">
        <v>13</v>
      </c>
      <c r="B36" s="79" t="s">
        <v>146</v>
      </c>
      <c r="C36" s="76">
        <v>39233442442</v>
      </c>
      <c r="D36" s="75" t="s">
        <v>147</v>
      </c>
      <c r="E36" s="99">
        <v>701050.26</v>
      </c>
      <c r="F36" s="79" t="s">
        <v>148</v>
      </c>
      <c r="G36" s="99">
        <v>399060.71</v>
      </c>
      <c r="H36" s="79" t="s">
        <v>148</v>
      </c>
      <c r="I36" s="99">
        <v>301989.55</v>
      </c>
      <c r="J36" s="80" t="s">
        <v>170</v>
      </c>
      <c r="K36" s="80" t="s">
        <v>149</v>
      </c>
      <c r="L36" s="92"/>
    </row>
    <row r="37" spans="1:12" ht="204" x14ac:dyDescent="0.4">
      <c r="A37" s="78">
        <v>14</v>
      </c>
      <c r="B37" s="79" t="s">
        <v>150</v>
      </c>
      <c r="C37" s="76">
        <v>57270798205</v>
      </c>
      <c r="D37" s="75" t="s">
        <v>151</v>
      </c>
      <c r="E37" s="99">
        <v>604381.21</v>
      </c>
      <c r="F37" s="79" t="s">
        <v>152</v>
      </c>
      <c r="G37" s="99">
        <v>0</v>
      </c>
      <c r="H37" s="79" t="s">
        <v>152</v>
      </c>
      <c r="I37" s="99">
        <v>604381.21</v>
      </c>
      <c r="J37" s="80" t="s">
        <v>169</v>
      </c>
      <c r="K37" s="80" t="s">
        <v>153</v>
      </c>
      <c r="L37" s="92"/>
    </row>
    <row r="38" spans="1:12" s="39" customFormat="1" ht="44.25" customHeight="1" x14ac:dyDescent="0.4">
      <c r="A38" s="81"/>
      <c r="B38" s="82" t="s">
        <v>97</v>
      </c>
      <c r="C38" s="83"/>
      <c r="D38" s="84"/>
      <c r="E38" s="85">
        <f>SUM(E23:E37)</f>
        <v>2994635.3600000003</v>
      </c>
      <c r="F38" s="84"/>
      <c r="G38" s="85">
        <f>SUM(G23:G37)</f>
        <v>901313.84</v>
      </c>
      <c r="H38" s="77"/>
      <c r="I38" s="86">
        <f>SUM(I23:I37)</f>
        <v>2093321.52</v>
      </c>
      <c r="J38" s="87"/>
      <c r="K38" s="77"/>
    </row>
    <row r="39" spans="1:12" s="39" customFormat="1" ht="67.5" customHeight="1" x14ac:dyDescent="0.4">
      <c r="A39" s="88"/>
      <c r="B39" s="89" t="s">
        <v>96</v>
      </c>
      <c r="C39" s="90"/>
      <c r="D39" s="77"/>
      <c r="E39" s="85"/>
      <c r="F39" s="77"/>
      <c r="G39" s="86"/>
      <c r="H39" s="77"/>
      <c r="I39" s="86"/>
      <c r="J39" s="91"/>
      <c r="K39" s="77"/>
    </row>
    <row r="40" spans="1:12" s="39" customFormat="1" ht="28.5" customHeight="1" x14ac:dyDescent="0.4">
      <c r="A40" s="56"/>
      <c r="B40" s="53"/>
      <c r="C40" s="57"/>
      <c r="D40" s="53"/>
      <c r="E40" s="52"/>
      <c r="F40" s="53"/>
      <c r="G40" s="55"/>
      <c r="H40" s="53"/>
      <c r="I40" s="55"/>
      <c r="J40" s="58"/>
      <c r="K40" s="53"/>
    </row>
    <row r="41" spans="1:12" s="41" customFormat="1" ht="17.25" customHeight="1" x14ac:dyDescent="0.4">
      <c r="A41" s="59"/>
      <c r="B41" s="60"/>
      <c r="C41" s="61"/>
      <c r="D41" s="60"/>
      <c r="E41" s="62"/>
      <c r="F41" s="60"/>
      <c r="G41" s="63"/>
      <c r="H41" s="60"/>
      <c r="I41" s="63"/>
      <c r="J41" s="64"/>
      <c r="K41" s="60"/>
      <c r="L41" s="42"/>
    </row>
    <row r="42" spans="1:12" ht="24.6" x14ac:dyDescent="0.4">
      <c r="A42" s="136" t="s">
        <v>22</v>
      </c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92"/>
    </row>
    <row r="43" spans="1:12" s="41" customFormat="1" ht="25.8" x14ac:dyDescent="0.5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42"/>
    </row>
    <row r="44" spans="1:12" s="39" customFormat="1" ht="147.6" x14ac:dyDescent="0.4">
      <c r="A44" s="56" t="s">
        <v>23</v>
      </c>
      <c r="B44" s="137" t="s">
        <v>24</v>
      </c>
      <c r="C44" s="137"/>
      <c r="D44" s="56" t="s">
        <v>25</v>
      </c>
      <c r="E44" s="56" t="s">
        <v>26</v>
      </c>
      <c r="F44" s="137" t="s">
        <v>27</v>
      </c>
      <c r="G44" s="137"/>
      <c r="H44" s="56" t="s">
        <v>28</v>
      </c>
      <c r="I44" s="56" t="s">
        <v>29</v>
      </c>
      <c r="J44" s="137" t="s">
        <v>30</v>
      </c>
      <c r="K44" s="137"/>
    </row>
    <row r="45" spans="1:12" s="39" customFormat="1" ht="24.6" x14ac:dyDescent="0.4">
      <c r="A45" s="56"/>
      <c r="B45" s="56"/>
      <c r="C45" s="56"/>
      <c r="D45" s="56"/>
      <c r="E45" s="56"/>
      <c r="F45" s="96"/>
      <c r="G45" s="56"/>
      <c r="H45" s="56"/>
      <c r="I45" s="56"/>
      <c r="J45" s="56"/>
      <c r="K45" s="56"/>
    </row>
    <row r="46" spans="1:12" s="38" customFormat="1" ht="183" customHeight="1" x14ac:dyDescent="0.4">
      <c r="A46" s="95">
        <v>1</v>
      </c>
      <c r="B46" s="141" t="s">
        <v>134</v>
      </c>
      <c r="C46" s="142"/>
      <c r="D46" s="76">
        <v>50668313983</v>
      </c>
      <c r="E46" s="75" t="s">
        <v>135</v>
      </c>
      <c r="F46" s="143"/>
      <c r="G46" s="144"/>
      <c r="H46" s="104" t="s">
        <v>175</v>
      </c>
      <c r="I46" s="102" t="s">
        <v>138</v>
      </c>
      <c r="J46" s="141" t="s">
        <v>139</v>
      </c>
      <c r="K46" s="142"/>
      <c r="L46" s="42"/>
    </row>
    <row r="47" spans="1:12" s="40" customFormat="1" ht="27.75" customHeight="1" x14ac:dyDescent="0.35">
      <c r="A47" s="67"/>
      <c r="B47" s="68"/>
      <c r="C47" s="68"/>
      <c r="D47" s="51"/>
      <c r="E47" s="69"/>
      <c r="F47" s="68"/>
      <c r="G47" s="68"/>
      <c r="H47" s="70"/>
      <c r="I47" s="71"/>
      <c r="J47" s="68"/>
      <c r="K47" s="68"/>
    </row>
    <row r="48" spans="1:12" s="38" customFormat="1" ht="20.25" customHeight="1" x14ac:dyDescent="0.5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93"/>
    </row>
    <row r="49" spans="1:12" s="38" customFormat="1" ht="28.5" customHeight="1" x14ac:dyDescent="0.5">
      <c r="A49" s="127" t="s">
        <v>32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93"/>
    </row>
    <row r="50" spans="1:12" ht="90" customHeight="1" x14ac:dyDescent="0.4">
      <c r="A50" s="72" t="s">
        <v>23</v>
      </c>
      <c r="B50" s="138" t="s">
        <v>99</v>
      </c>
      <c r="C50" s="139"/>
      <c r="D50" s="72" t="s">
        <v>100</v>
      </c>
      <c r="E50" s="140" t="s">
        <v>101</v>
      </c>
      <c r="F50" s="140"/>
      <c r="G50" s="140" t="s">
        <v>33</v>
      </c>
      <c r="H50" s="140"/>
      <c r="I50" s="140" t="s">
        <v>34</v>
      </c>
      <c r="J50" s="140"/>
      <c r="K50" s="140"/>
      <c r="L50" s="92"/>
    </row>
    <row r="51" spans="1:12" s="39" customFormat="1" ht="24.6" x14ac:dyDescent="0.4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</row>
    <row r="52" spans="1:12" s="38" customFormat="1" ht="24.6" x14ac:dyDescent="0.4">
      <c r="A52" s="66">
        <v>1</v>
      </c>
      <c r="B52" s="130" t="s">
        <v>102</v>
      </c>
      <c r="C52" s="130"/>
      <c r="D52" s="130"/>
      <c r="E52" s="130"/>
      <c r="F52" s="130"/>
      <c r="G52" s="130"/>
      <c r="H52" s="130"/>
      <c r="I52" s="130"/>
      <c r="J52" s="130"/>
      <c r="K52" s="131"/>
      <c r="L52" s="39"/>
    </row>
    <row r="53" spans="1:12" ht="25.8" x14ac:dyDescent="0.5">
      <c r="A53" s="47"/>
      <c r="B53" s="47"/>
      <c r="C53" s="47"/>
      <c r="D53" s="47"/>
      <c r="E53" s="47"/>
      <c r="F53" s="47"/>
      <c r="G53" s="47"/>
      <c r="H53" s="47"/>
      <c r="I53" s="47"/>
      <c r="J53" s="47"/>
      <c r="K53" s="47"/>
    </row>
    <row r="54" spans="1:12" s="38" customFormat="1" ht="28.5" customHeight="1" x14ac:dyDescent="0.5">
      <c r="A54" s="127" t="s">
        <v>174</v>
      </c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93"/>
    </row>
    <row r="55" spans="1:12" ht="98.4" x14ac:dyDescent="0.4">
      <c r="A55" s="48" t="s">
        <v>11</v>
      </c>
      <c r="B55" s="48" t="s">
        <v>1</v>
      </c>
      <c r="C55" s="48" t="s">
        <v>2</v>
      </c>
      <c r="D55" s="48" t="s">
        <v>3</v>
      </c>
      <c r="E55" s="48" t="s">
        <v>4</v>
      </c>
      <c r="F55" s="48" t="s">
        <v>5</v>
      </c>
      <c r="G55" s="48" t="s">
        <v>154</v>
      </c>
      <c r="H55" s="48" t="s">
        <v>7</v>
      </c>
      <c r="I55" s="48" t="s">
        <v>155</v>
      </c>
      <c r="J55" s="48" t="s">
        <v>9</v>
      </c>
      <c r="K55" s="48" t="s">
        <v>10</v>
      </c>
    </row>
    <row r="57" spans="1:12" s="39" customFormat="1" ht="45.75" customHeight="1" x14ac:dyDescent="0.4">
      <c r="A57" s="129" t="s">
        <v>21</v>
      </c>
      <c r="B57" s="129"/>
      <c r="C57" s="129"/>
      <c r="D57" s="129"/>
      <c r="E57" s="129"/>
      <c r="F57" s="129"/>
      <c r="G57" s="129"/>
      <c r="H57" s="129"/>
      <c r="I57" s="129"/>
      <c r="J57" s="129"/>
      <c r="K57" s="129"/>
    </row>
    <row r="58" spans="1:12" ht="387.6" x14ac:dyDescent="0.4">
      <c r="A58" s="78"/>
      <c r="B58" s="79" t="s">
        <v>120</v>
      </c>
      <c r="C58" s="76">
        <v>84652587131</v>
      </c>
      <c r="D58" s="75" t="s">
        <v>109</v>
      </c>
      <c r="E58" s="99">
        <v>970611.18</v>
      </c>
      <c r="F58" s="79" t="s">
        <v>176</v>
      </c>
      <c r="G58" s="99"/>
      <c r="H58" s="79"/>
      <c r="I58" s="99"/>
      <c r="J58" s="80"/>
      <c r="K58" s="77"/>
      <c r="L58" s="92"/>
    </row>
    <row r="59" spans="1:12" ht="25.8" x14ac:dyDescent="0.5">
      <c r="A59" s="47"/>
      <c r="B59" s="47"/>
      <c r="C59" s="47"/>
      <c r="D59" s="47"/>
      <c r="E59" s="47"/>
      <c r="F59" s="47"/>
      <c r="G59" s="47"/>
      <c r="H59" s="47"/>
      <c r="I59" s="47"/>
      <c r="J59" s="47"/>
      <c r="K59" s="47"/>
    </row>
    <row r="60" spans="1:12" ht="25.8" x14ac:dyDescent="0.5">
      <c r="A60" s="47"/>
      <c r="B60" s="47"/>
      <c r="C60" s="47"/>
      <c r="D60" s="47"/>
      <c r="E60" s="47"/>
      <c r="F60" s="47"/>
      <c r="G60" s="47"/>
      <c r="H60" s="47"/>
      <c r="I60" s="47"/>
      <c r="J60" s="47"/>
      <c r="K60" s="47"/>
    </row>
    <row r="61" spans="1:12" ht="25.8" x14ac:dyDescent="0.5">
      <c r="A61" s="47"/>
      <c r="B61" s="47" t="s">
        <v>35</v>
      </c>
      <c r="C61" s="47"/>
      <c r="D61" s="47"/>
      <c r="E61" s="47"/>
      <c r="F61" s="47"/>
      <c r="G61" s="47" t="s">
        <v>36</v>
      </c>
      <c r="H61" s="47"/>
      <c r="I61" s="47"/>
      <c r="J61" s="47"/>
      <c r="K61" s="47"/>
    </row>
    <row r="62" spans="1:12" ht="25.8" x14ac:dyDescent="0.5">
      <c r="A62" s="47"/>
      <c r="B62" s="47"/>
      <c r="C62" s="47"/>
      <c r="D62" s="47"/>
      <c r="E62" s="47"/>
      <c r="F62" s="47"/>
      <c r="G62" s="47"/>
      <c r="H62" s="47"/>
      <c r="I62" s="47"/>
      <c r="J62" s="47"/>
      <c r="K62" s="47"/>
    </row>
    <row r="63" spans="1:12" ht="51.6" x14ac:dyDescent="0.5">
      <c r="A63" s="47"/>
      <c r="B63" s="47" t="s">
        <v>160</v>
      </c>
      <c r="C63" s="47"/>
      <c r="D63" s="47"/>
      <c r="E63" s="47"/>
      <c r="F63" s="47"/>
      <c r="G63" s="73" t="s">
        <v>107</v>
      </c>
      <c r="H63" s="47"/>
      <c r="I63" s="47"/>
      <c r="J63" s="47"/>
      <c r="K63" s="47"/>
    </row>
  </sheetData>
  <mergeCells count="26">
    <mergeCell ref="J44:K44"/>
    <mergeCell ref="B50:C50"/>
    <mergeCell ref="A42:K42"/>
    <mergeCell ref="E50:F50"/>
    <mergeCell ref="G50:H50"/>
    <mergeCell ref="I50:K50"/>
    <mergeCell ref="A49:K49"/>
    <mergeCell ref="J46:K46"/>
    <mergeCell ref="B46:C46"/>
    <mergeCell ref="F46:G46"/>
    <mergeCell ref="A54:K54"/>
    <mergeCell ref="A57:K57"/>
    <mergeCell ref="B52:K52"/>
    <mergeCell ref="A1:K1"/>
    <mergeCell ref="A4:C4"/>
    <mergeCell ref="D4:J4"/>
    <mergeCell ref="A5:C5"/>
    <mergeCell ref="D5:J5"/>
    <mergeCell ref="A6:C6"/>
    <mergeCell ref="D6:J6"/>
    <mergeCell ref="A9:K9"/>
    <mergeCell ref="A12:K12"/>
    <mergeCell ref="A18:K18"/>
    <mergeCell ref="A22:K22"/>
    <mergeCell ref="B44:C44"/>
    <mergeCell ref="F44:G44"/>
  </mergeCells>
  <pageMargins left="0.25" right="0.25" top="0.61458333333333337" bottom="0.51041666666666663" header="0.35416666666666669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radna verzija</vt:lpstr>
      <vt:lpstr>za sud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Top Element</dc:creator>
  <cp:lastModifiedBy>Matija Potocnjak</cp:lastModifiedBy>
  <cp:lastPrinted>2025-05-06T10:01:53Z</cp:lastPrinted>
  <dcterms:created xsi:type="dcterms:W3CDTF">2016-02-27T12:13:32Z</dcterms:created>
  <dcterms:modified xsi:type="dcterms:W3CDTF">2025-05-12T14:32:27Z</dcterms:modified>
</cp:coreProperties>
</file>