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filterPrivacy="1" defaultThemeVersion="124226"/>
  <xr:revisionPtr revIDLastSave="56" documentId="8_{207D400F-0A2E-46C2-9DB5-10C546ED403B}" xr6:coauthVersionLast="47" xr6:coauthVersionMax="47" xr10:uidLastSave="{AD923C01-2BF2-463E-9AA1-FBD103824CE4}"/>
  <bookViews>
    <workbookView xWindow="-120" yWindow="-120" windowWidth="29040" windowHeight="15840" firstSheet="1" activeTab="1" xr2:uid="{00000000-000D-0000-FFFF-FFFF00000000}"/>
  </bookViews>
  <sheets>
    <sheet name="Sheet1" sheetId="4" state="hidden" r:id="rId1"/>
    <sheet name="Sheet2" sheetId="8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8" l="1"/>
  <c r="F18" i="8"/>
  <c r="F17" i="8"/>
  <c r="F16" i="8"/>
  <c r="F15" i="8"/>
  <c r="F14" i="8"/>
  <c r="F13" i="8"/>
  <c r="F12" i="8"/>
  <c r="E13" i="8"/>
  <c r="F11" i="8"/>
  <c r="F9" i="8"/>
  <c r="F10" i="8"/>
  <c r="D10" i="8"/>
  <c r="D8" i="8"/>
  <c r="F8" i="8" s="1"/>
  <c r="F6" i="8"/>
  <c r="F5" i="8"/>
  <c r="F4" i="8"/>
  <c r="F3" i="8"/>
  <c r="F2" i="8"/>
  <c r="F20" i="8" l="1"/>
</calcChain>
</file>

<file path=xl/sharedStrings.xml><?xml version="1.0" encoding="utf-8"?>
<sst xmlns="http://schemas.openxmlformats.org/spreadsheetml/2006/main" count="60" uniqueCount="57">
  <si>
    <t>ALEKSANDRA RAACH</t>
  </si>
  <si>
    <t>M&amp;M KOM d.o.o.</t>
  </si>
  <si>
    <t xml:space="preserve">MEDIUM, obrt za dizajn i usluge </t>
  </si>
  <si>
    <t>ODVJETNICA SMILJENKA BULJAN</t>
  </si>
  <si>
    <t>ODVJETNIK VEIĆ</t>
  </si>
  <si>
    <t>OVERBOARD d.o.o.</t>
  </si>
  <si>
    <t>SEA DESIGN</t>
  </si>
  <si>
    <t>PRIMORAC&amp;PARTNERI</t>
  </si>
  <si>
    <t>NAZIV POSLOVNOG PARTNERA</t>
  </si>
  <si>
    <t>opis usluge</t>
  </si>
  <si>
    <t>Ugovor o poslovnoj suradnji za vođenje projekta</t>
  </si>
  <si>
    <t>Pružanje usluge koordinatora nabave za projekte</t>
  </si>
  <si>
    <t>Koordinator za izolaciju</t>
  </si>
  <si>
    <t>Usluge nadzora gradnje brodova</t>
  </si>
  <si>
    <t>Usluge odvjetničkog zastupanja</t>
  </si>
  <si>
    <t>Voditelj projekta</t>
  </si>
  <si>
    <t>Usluge stručnjaka za nabavu ključnih materijala</t>
  </si>
  <si>
    <t>Koordinacija izrade tehničke dokumentacije na projektu</t>
  </si>
  <si>
    <t>Pravno savjetovanje</t>
  </si>
  <si>
    <t>detaljniji opis usluge</t>
  </si>
  <si>
    <t>glavnica</t>
  </si>
  <si>
    <t>PDV</t>
  </si>
  <si>
    <t>ukupno</t>
  </si>
  <si>
    <t>koordinator za nabavu ključnih materijala za nove projekte koju su u fazi ugovaranja</t>
  </si>
  <si>
    <t xml:space="preserve">pravne usluge vezano uz redovno poslovanje </t>
  </si>
  <si>
    <t>usluge pregovora i postupaka nabave s dobavljačima za ključne materijale</t>
  </si>
  <si>
    <t>Usluge pravnog i poreznog savjetovanja</t>
  </si>
  <si>
    <t xml:space="preserve">pravne usluge vezano uz poreze i redovno poslovanje </t>
  </si>
  <si>
    <t>pomoćnik voditelja novogradnje - trenutno angažiran na dva projekta 491 i 531</t>
  </si>
  <si>
    <t>savjetnik za ugovoranje i provedbu izolaterskih poslova na novogradnjama za sve poslove u tijeku (brodograđevne i druge poslove)</t>
  </si>
  <si>
    <t>rukovođenje nabave ključnih materijala</t>
  </si>
  <si>
    <t>rukovođenje i upravljanje nabovih materijala za sve poslove u tijeku te koordinacija unaprijeđenja poslovanja</t>
  </si>
  <si>
    <t>Usluge stručnjaka za voditelja projekta i ugovaranje</t>
  </si>
  <si>
    <t>poslovi ugovaranja novih projekata te kooridancija i odabir projektnih timova, rukovođenje projektnim timovima te nadzor realizacija</t>
  </si>
  <si>
    <t>Savjetnik  za proizvodnju</t>
  </si>
  <si>
    <t>usluge nadzora gradnje brodova</t>
  </si>
  <si>
    <t>voditelj projekta - koordinira s cijelokupnom gradnjom broda od ugovaranja do isporuke - trenutno angažiran na projektu Vela</t>
  </si>
  <si>
    <t xml:space="preserve">usluge vođenja i koordinacije postojećih projekata, trenutno angažiran na projeku NOV 484 </t>
  </si>
  <si>
    <t>upravljanje te izrada klasifikacijske, radioničke i "as bulilt" dokumentacije te koordinacija projektiranja i konstruiranja</t>
  </si>
  <si>
    <t>savjetovanje vezano uz konstrukcije i prodaju</t>
  </si>
  <si>
    <t>TOMACO-TMC d.o.o.</t>
  </si>
  <si>
    <t xml:space="preserve">Usluge poslovnog upravljanja </t>
  </si>
  <si>
    <t>pruža usluge vezano uz praćenje i implementaciju AVEVA sustava te razvoj projekta vjetroparkova i energentskih projekata</t>
  </si>
  <si>
    <t>Obrt PMDCA MARINE, vl. Anamarija Škovrlj</t>
  </si>
  <si>
    <t>Koordinacija izrade tehničke dokumentacije na projektu 491 i drguim projaketima u tijeku</t>
  </si>
  <si>
    <t>obrt INGMAT, vl. Zoran Matas</t>
  </si>
  <si>
    <t>vođenje i nadzor električarske, elektroničke i automatičarkih aktivnosti i izrada dokumentacije</t>
  </si>
  <si>
    <t xml:space="preserve">usluge vođenja i nadzora </t>
  </si>
  <si>
    <t>K2 d.o.o.</t>
  </si>
  <si>
    <t>ING POWER j.d.o.o.</t>
  </si>
  <si>
    <t>FORGER j.d.o.o.</t>
  </si>
  <si>
    <t>TANJA'S CONSULTING j.d.o.o.</t>
  </si>
  <si>
    <t>GABELICA PROJEKT I MONTAŽA d.o.o.</t>
  </si>
  <si>
    <t>NISI DESIGN AG</t>
  </si>
  <si>
    <t>ASTRUM NAVIS d.o.o.</t>
  </si>
  <si>
    <t>usluge rukovođenja poslova uređenja interiejra na novogradnjama</t>
  </si>
  <si>
    <t>vođenje poslova ugovaranje interijerskih poslova i završnih radova na novogradnjama - koordinacija proizvodnih radnika(interijerista i stolara)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</si>
</sst>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k_n_-;\-* #,##0.00\ _k_n_-;_-* &quot;-&quot;??\ _k_n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b/>
      <sz val="10"/>
      <name val="Calibri"/>
      <family val="2"/>
      <charset val="238"/>
      <scheme val="minor"/>
    </font>
    <font>
      <sz val="10"/>
      <name val="Calibri"/>
      <family val="2"/>
      <charset val="238"/>
      <scheme val="minor"/>
    </font>
    <font>
      <sz val="10"/>
      <name val="Arial"/>
      <family val="2"/>
      <charset val="238"/>
    </font>
    <font>
      <b/>
      <sz val="10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4">
    <xf numFmtId="0" fontId="0" fillId="0" borderId="0"/>
    <xf numFmtId="164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7" fillId="0" borderId="0" applyFont="0" applyFill="0" applyBorder="0" applyAlignment="0" applyProtection="0"/>
  </cellStyleXfs>
  <cellXfs count="16">
    <xf numFmtId="0" fontId="0" fillId="0" borderId="0" xfId="0"/>
    <xf numFmtId="4" fontId="3" fillId="0" borderId="3" xfId="0" applyNumberFormat="1" applyFont="1" applyFill="1" applyBorder="1" applyAlignment="1">
      <alignment horizontal="left" vertical="center" wrapText="1"/>
    </xf>
    <xf numFmtId="4" fontId="4" fillId="0" borderId="5" xfId="0" applyNumberFormat="1" applyFont="1" applyFill="1" applyBorder="1" applyAlignment="1">
      <alignment horizontal="left" vertical="center" wrapText="1"/>
    </xf>
    <xf numFmtId="4" fontId="3" fillId="2" borderId="1" xfId="0" applyNumberFormat="1" applyFont="1" applyFill="1" applyBorder="1" applyAlignment="1">
      <alignment horizontal="left" vertical="center" wrapText="1"/>
    </xf>
    <xf numFmtId="4" fontId="3" fillId="2" borderId="6" xfId="0" applyNumberFormat="1" applyFont="1" applyFill="1" applyBorder="1" applyAlignment="1">
      <alignment horizontal="left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4" fontId="6" fillId="0" borderId="9" xfId="0" applyNumberFormat="1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 vertical="center" wrapText="1"/>
    </xf>
    <xf numFmtId="164" fontId="4" fillId="0" borderId="5" xfId="23" applyFont="1" applyFill="1" applyBorder="1" applyAlignment="1">
      <alignment horizontal="left" vertical="center" wrapText="1"/>
    </xf>
    <xf numFmtId="164" fontId="4" fillId="0" borderId="4" xfId="23" applyFont="1" applyFill="1" applyBorder="1" applyAlignment="1">
      <alignment horizontal="center" vertical="center" wrapText="1"/>
    </xf>
    <xf numFmtId="0" fontId="8" fillId="0" borderId="0" xfId="0" applyFont="1"/>
    <xf numFmtId="164" fontId="8" fillId="0" borderId="5" xfId="23" applyFont="1" applyBorder="1"/>
    <xf numFmtId="0" fontId="8" fillId="0" borderId="7" xfId="0" applyFont="1" applyBorder="1"/>
    <xf numFmtId="0" fontId="8" fillId="0" borderId="8" xfId="0" applyFont="1" applyBorder="1"/>
    <xf numFmtId="0" fontId="8" fillId="0" borderId="0" xfId="0" applyFont="1" applyAlignment="1">
      <alignment horizontal="center"/>
    </xf>
    <xf numFmtId="4" fontId="3" fillId="0" borderId="6" xfId="0" applyNumberFormat="1" applyFont="1" applyFill="1" applyBorder="1" applyAlignment="1">
      <alignment horizontal="left" vertical="center" wrapText="1"/>
    </xf>
  </cellXfs>
  <cellStyles count="24">
    <cellStyle name="Comma" xfId="23" builtinId="3"/>
    <cellStyle name="Comma 10" xfId="1" xr:uid="{00000000-0005-0000-0000-000001000000}"/>
    <cellStyle name="Normal" xfId="0" builtinId="0"/>
    <cellStyle name="Normal 11" xfId="6" xr:uid="{00000000-0005-0000-0000-000003000000}"/>
    <cellStyle name="Normal 14" xfId="7" xr:uid="{00000000-0005-0000-0000-000004000000}"/>
    <cellStyle name="Normal 14 2" xfId="18" xr:uid="{00000000-0005-0000-0000-000005000000}"/>
    <cellStyle name="Normal 14 3" xfId="19" xr:uid="{00000000-0005-0000-0000-000006000000}"/>
    <cellStyle name="Normal 14 4" xfId="17" xr:uid="{00000000-0005-0000-0000-000007000000}"/>
    <cellStyle name="Normal 14 5" xfId="21" xr:uid="{00000000-0005-0000-0000-000008000000}"/>
    <cellStyle name="Normal 17" xfId="8" xr:uid="{00000000-0005-0000-0000-000009000000}"/>
    <cellStyle name="Normal 18" xfId="9" xr:uid="{00000000-0005-0000-0000-00000A000000}"/>
    <cellStyle name="Normal 20" xfId="10" xr:uid="{00000000-0005-0000-0000-00000B000000}"/>
    <cellStyle name="Normal 22" xfId="11" xr:uid="{00000000-0005-0000-0000-00000C000000}"/>
    <cellStyle name="Normal 22 2" xfId="20" xr:uid="{00000000-0005-0000-0000-00000D000000}"/>
    <cellStyle name="Normal 22 3" xfId="15" xr:uid="{00000000-0005-0000-0000-00000E000000}"/>
    <cellStyle name="Normal 22 4" xfId="16" xr:uid="{00000000-0005-0000-0000-00000F000000}"/>
    <cellStyle name="Normal 22 5" xfId="22" xr:uid="{00000000-0005-0000-0000-000010000000}"/>
    <cellStyle name="Normal 26" xfId="12" xr:uid="{00000000-0005-0000-0000-000011000000}"/>
    <cellStyle name="Normal 28" xfId="13" xr:uid="{00000000-0005-0000-0000-000012000000}"/>
    <cellStyle name="Normal 3 2 4" xfId="4" xr:uid="{00000000-0005-0000-0000-000013000000}"/>
    <cellStyle name="Normal 31" xfId="14" xr:uid="{00000000-0005-0000-0000-000014000000}"/>
    <cellStyle name="Normal 6" xfId="2" xr:uid="{00000000-0005-0000-0000-000015000000}"/>
    <cellStyle name="Normal 7" xfId="3" xr:uid="{00000000-0005-0000-0000-000016000000}"/>
    <cellStyle name="Normal 9" xfId="5" xr:uid="{00000000-0005-0000-0000-00001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ColWidth="8.8554687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0"/>
  <sheetViews>
    <sheetView tabSelected="1" zoomScale="120" zoomScaleNormal="120" workbookViewId="0">
      <selection activeCell="C5" sqref="C5"/>
    </sheetView>
  </sheetViews>
  <sheetFormatPr defaultColWidth="30.42578125" defaultRowHeight="12.75" x14ac:dyDescent="0.2"/>
  <cols>
    <col min="1" max="1" width="35.7109375" style="10" customWidth="1"/>
    <col min="2" max="2" width="26.7109375" style="10" customWidth="1"/>
    <col min="3" max="3" width="39.5703125" style="10" customWidth="1"/>
    <col min="4" max="4" width="11.7109375" style="10" customWidth="1"/>
    <col min="5" max="5" width="13.5703125" style="10" bestFit="1" customWidth="1"/>
    <col min="6" max="6" width="12" style="14" customWidth="1"/>
    <col min="7" max="16384" width="30.42578125" style="10"/>
  </cols>
  <sheetData>
    <row r="1" spans="1:6" x14ac:dyDescent="0.2">
      <c r="A1" s="3" t="s">
        <v>8</v>
      </c>
      <c r="B1" s="4" t="s">
        <v>9</v>
      </c>
      <c r="C1" s="15" t="s">
        <v>19</v>
      </c>
      <c r="D1" s="4" t="s">
        <v>20</v>
      </c>
      <c r="E1" s="5" t="s">
        <v>21</v>
      </c>
      <c r="F1" s="7" t="s">
        <v>22</v>
      </c>
    </row>
    <row r="2" spans="1:6" ht="25.5" x14ac:dyDescent="0.2">
      <c r="A2" s="1" t="s">
        <v>0</v>
      </c>
      <c r="B2" s="2" t="s">
        <v>26</v>
      </c>
      <c r="C2" s="2" t="s">
        <v>27</v>
      </c>
      <c r="D2" s="8">
        <v>1000</v>
      </c>
      <c r="E2" s="11">
        <v>2500</v>
      </c>
      <c r="F2" s="9">
        <f>SUM(D2:E2)</f>
        <v>3500</v>
      </c>
    </row>
    <row r="3" spans="1:6" ht="51" x14ac:dyDescent="0.2">
      <c r="A3" s="1" t="s">
        <v>54</v>
      </c>
      <c r="B3" s="2" t="s">
        <v>55</v>
      </c>
      <c r="C3" s="2" t="s">
        <v>56</v>
      </c>
      <c r="D3" s="8">
        <v>33793.199999999997</v>
      </c>
      <c r="E3" s="11">
        <v>8448.2999999999993</v>
      </c>
      <c r="F3" s="9">
        <f>SUM(D3:E3)</f>
        <v>42241.5</v>
      </c>
    </row>
    <row r="4" spans="1:6" ht="25.5" x14ac:dyDescent="0.2">
      <c r="A4" s="1" t="s">
        <v>50</v>
      </c>
      <c r="B4" s="2" t="s">
        <v>13</v>
      </c>
      <c r="C4" s="2" t="s">
        <v>28</v>
      </c>
      <c r="D4" s="8">
        <v>19000</v>
      </c>
      <c r="E4" s="11">
        <v>0</v>
      </c>
      <c r="F4" s="9">
        <f>SUM(D4:E4)</f>
        <v>19000</v>
      </c>
    </row>
    <row r="5" spans="1:6" ht="38.25" x14ac:dyDescent="0.2">
      <c r="A5" s="1" t="s">
        <v>52</v>
      </c>
      <c r="B5" s="2" t="s">
        <v>12</v>
      </c>
      <c r="C5" s="2" t="s">
        <v>29</v>
      </c>
      <c r="D5" s="8">
        <v>8000</v>
      </c>
      <c r="E5" s="11">
        <v>2000</v>
      </c>
      <c r="F5" s="9">
        <f>SUM(D5:E5)</f>
        <v>10000</v>
      </c>
    </row>
    <row r="6" spans="1:6" ht="38.25" x14ac:dyDescent="0.2">
      <c r="A6" s="1" t="s">
        <v>49</v>
      </c>
      <c r="B6" s="2" t="s">
        <v>30</v>
      </c>
      <c r="C6" s="2" t="s">
        <v>31</v>
      </c>
      <c r="D6" s="8">
        <v>51000</v>
      </c>
      <c r="E6" s="11">
        <v>12750</v>
      </c>
      <c r="F6" s="9">
        <f>SUM(D6:E6)</f>
        <v>63750</v>
      </c>
    </row>
    <row r="7" spans="1:6" ht="51" x14ac:dyDescent="0.2">
      <c r="A7" s="1" t="s">
        <v>48</v>
      </c>
      <c r="B7" s="2" t="s">
        <v>32</v>
      </c>
      <c r="C7" s="2" t="s">
        <v>33</v>
      </c>
      <c r="D7" s="8">
        <v>30000</v>
      </c>
      <c r="E7" s="11">
        <v>7500</v>
      </c>
      <c r="F7" s="9">
        <v>37500</v>
      </c>
    </row>
    <row r="8" spans="1:6" x14ac:dyDescent="0.2">
      <c r="A8" s="1" t="s">
        <v>1</v>
      </c>
      <c r="B8" s="2" t="s">
        <v>34</v>
      </c>
      <c r="C8" s="2" t="s">
        <v>35</v>
      </c>
      <c r="D8" s="8">
        <f>(6440+400)*7.55</f>
        <v>51642</v>
      </c>
      <c r="E8" s="11"/>
      <c r="F8" s="9">
        <f>D8</f>
        <v>51642</v>
      </c>
    </row>
    <row r="9" spans="1:6" ht="25.5" x14ac:dyDescent="0.2">
      <c r="A9" s="1" t="s">
        <v>2</v>
      </c>
      <c r="B9" s="2" t="s">
        <v>11</v>
      </c>
      <c r="C9" s="2" t="s">
        <v>23</v>
      </c>
      <c r="D9" s="8">
        <v>20000</v>
      </c>
      <c r="E9" s="11"/>
      <c r="F9" s="9">
        <f>D9</f>
        <v>20000</v>
      </c>
    </row>
    <row r="10" spans="1:6" ht="38.25" x14ac:dyDescent="0.2">
      <c r="A10" s="1" t="s">
        <v>53</v>
      </c>
      <c r="B10" s="2" t="s">
        <v>10</v>
      </c>
      <c r="C10" s="2" t="s">
        <v>36</v>
      </c>
      <c r="D10" s="8">
        <f>10993.75*7.55</f>
        <v>83002.8125</v>
      </c>
      <c r="E10" s="11"/>
      <c r="F10" s="9">
        <f>D10</f>
        <v>83002.8125</v>
      </c>
    </row>
    <row r="11" spans="1:6" x14ac:dyDescent="0.2">
      <c r="A11" s="1" t="s">
        <v>3</v>
      </c>
      <c r="B11" s="2" t="s">
        <v>14</v>
      </c>
      <c r="C11" s="2" t="s">
        <v>24</v>
      </c>
      <c r="D11" s="8">
        <v>22000</v>
      </c>
      <c r="E11" s="11">
        <v>5500</v>
      </c>
      <c r="F11" s="9">
        <f t="shared" ref="F11:F19" si="0">D11+E11</f>
        <v>27500</v>
      </c>
    </row>
    <row r="12" spans="1:6" x14ac:dyDescent="0.2">
      <c r="A12" s="1" t="s">
        <v>4</v>
      </c>
      <c r="B12" s="2" t="s">
        <v>14</v>
      </c>
      <c r="C12" s="2" t="s">
        <v>24</v>
      </c>
      <c r="D12" s="8">
        <v>15000</v>
      </c>
      <c r="E12" s="11">
        <v>3750</v>
      </c>
      <c r="F12" s="9">
        <f t="shared" si="0"/>
        <v>18750</v>
      </c>
    </row>
    <row r="13" spans="1:6" ht="38.25" x14ac:dyDescent="0.2">
      <c r="A13" s="1" t="s">
        <v>5</v>
      </c>
      <c r="B13" s="2" t="s">
        <v>15</v>
      </c>
      <c r="C13" s="2" t="s">
        <v>37</v>
      </c>
      <c r="D13" s="8">
        <v>34000</v>
      </c>
      <c r="E13" s="11">
        <f>D13*0.25</f>
        <v>8500</v>
      </c>
      <c r="F13" s="9">
        <f t="shared" si="0"/>
        <v>42500</v>
      </c>
    </row>
    <row r="14" spans="1:6" x14ac:dyDescent="0.2">
      <c r="A14" s="1" t="s">
        <v>7</v>
      </c>
      <c r="B14" s="2" t="s">
        <v>18</v>
      </c>
      <c r="C14" s="2" t="s">
        <v>24</v>
      </c>
      <c r="D14" s="8">
        <v>6000</v>
      </c>
      <c r="E14" s="11">
        <v>1500</v>
      </c>
      <c r="F14" s="9">
        <f t="shared" si="0"/>
        <v>7500</v>
      </c>
    </row>
    <row r="15" spans="1:6" ht="38.25" x14ac:dyDescent="0.2">
      <c r="A15" s="1" t="s">
        <v>6</v>
      </c>
      <c r="B15" s="2" t="s">
        <v>39</v>
      </c>
      <c r="C15" s="2" t="s">
        <v>38</v>
      </c>
      <c r="D15" s="8">
        <v>45600</v>
      </c>
      <c r="E15" s="11">
        <v>11400</v>
      </c>
      <c r="F15" s="9">
        <f t="shared" si="0"/>
        <v>57000</v>
      </c>
    </row>
    <row r="16" spans="1:6" ht="25.5" x14ac:dyDescent="0.2">
      <c r="A16" s="1" t="s">
        <v>51</v>
      </c>
      <c r="B16" s="2" t="s">
        <v>16</v>
      </c>
      <c r="C16" s="2" t="s">
        <v>25</v>
      </c>
      <c r="D16" s="8">
        <v>35000</v>
      </c>
      <c r="E16" s="11">
        <v>8750</v>
      </c>
      <c r="F16" s="9">
        <f t="shared" si="0"/>
        <v>43750</v>
      </c>
    </row>
    <row r="17" spans="1:6" ht="38.25" x14ac:dyDescent="0.2">
      <c r="A17" s="1" t="s">
        <v>40</v>
      </c>
      <c r="B17" s="2" t="s">
        <v>41</v>
      </c>
      <c r="C17" s="2" t="s">
        <v>42</v>
      </c>
      <c r="D17" s="8">
        <v>75000</v>
      </c>
      <c r="E17" s="11">
        <v>18750</v>
      </c>
      <c r="F17" s="9">
        <f t="shared" si="0"/>
        <v>93750</v>
      </c>
    </row>
    <row r="18" spans="1:6" ht="25.5" x14ac:dyDescent="0.2">
      <c r="A18" s="1" t="s">
        <v>43</v>
      </c>
      <c r="B18" s="2" t="s">
        <v>17</v>
      </c>
      <c r="C18" s="2" t="s">
        <v>44</v>
      </c>
      <c r="D18" s="8">
        <v>22080</v>
      </c>
      <c r="E18" s="11">
        <v>0</v>
      </c>
      <c r="F18" s="9">
        <f t="shared" si="0"/>
        <v>22080</v>
      </c>
    </row>
    <row r="19" spans="1:6" ht="38.25" x14ac:dyDescent="0.2">
      <c r="A19" s="1" t="s">
        <v>45</v>
      </c>
      <c r="B19" s="2" t="s">
        <v>47</v>
      </c>
      <c r="C19" s="2" t="s">
        <v>46</v>
      </c>
      <c r="D19" s="8">
        <v>22500</v>
      </c>
      <c r="E19" s="11">
        <v>0</v>
      </c>
      <c r="F19" s="9">
        <f t="shared" si="0"/>
        <v>22500</v>
      </c>
    </row>
    <row r="20" spans="1:6" ht="13.5" thickBot="1" x14ac:dyDescent="0.25">
      <c r="A20" s="12"/>
      <c r="B20" s="13"/>
      <c r="C20" s="13"/>
      <c r="D20" s="13"/>
      <c r="E20" s="13"/>
      <c r="F20" s="6">
        <f>SUM(F2:F19)</f>
        <v>665966.3125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2022-05-31T10:16:38Z</dcterms:modified>
</cp:coreProperties>
</file>