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38 - SREM MONT d.o.o. Pula (St 403-2023)\Prijave tražbina vjerovnika sa tablicom prijavljenih tražbina\"/>
    </mc:Choice>
  </mc:AlternateContent>
  <xr:revisionPtr revIDLastSave="0" documentId="13_ncr:1_{1E763809-9B5A-45AE-8327-CAB7C427474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tražbina'!$A$12:$T$36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1" l="1"/>
  <c r="L19" i="1" s="1"/>
  <c r="L25" i="1" l="1"/>
  <c r="K25" i="1"/>
  <c r="L35" i="1" l="1"/>
  <c r="K35" i="1"/>
  <c r="L24" i="1"/>
  <c r="K24" i="1"/>
  <c r="N31" i="1" l="1"/>
  <c r="L31" i="1" s="1"/>
  <c r="M31" i="1"/>
  <c r="K31" i="1" s="1"/>
  <c r="L26" i="1"/>
  <c r="K26" i="1"/>
  <c r="L36" i="1"/>
  <c r="K36" i="1"/>
  <c r="L22" i="1" l="1"/>
  <c r="K22" i="1"/>
  <c r="L29" i="1" l="1"/>
  <c r="L14" i="1" l="1"/>
  <c r="L21" i="1"/>
  <c r="H18" i="1" l="1"/>
  <c r="G18" i="1"/>
</calcChain>
</file>

<file path=xl/sharedStrings.xml><?xml version="1.0" encoding="utf-8"?>
<sst xmlns="http://schemas.openxmlformats.org/spreadsheetml/2006/main" count="201" uniqueCount="143">
  <si>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</si>
  <si>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</si>
  <si>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</si>
  <si>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</si>
  <si>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</si>
  <si>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</si>
  <si>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</si>
  <si>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</si>
  <si>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</si>
  <si>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</si>
  <si>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</si>
  <si>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</si>
  <si>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</si>
  <si>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</si>
  <si>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</si>
  <si>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</si>
  <si>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</si>
  <si>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</si>
  <si>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</si>
  <si>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</si>
  <si>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</si>
  <si>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</si>
  <si>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</si>
  <si>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</si>
  <si>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</si>
  <si>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</si>
  <si>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</si>
  <si>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</si>
  <si>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</si>
  <si>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</si>
  <si>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</si>
  <si>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</si>
  <si>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034-011/23-10/38</t>
  </si>
  <si>
    <t>Trgovački sud u Pazinu</t>
  </si>
  <si>
    <t>St-403/2023</t>
  </si>
  <si>
    <t>SREM MONT d.o.o.</t>
  </si>
  <si>
    <t xml:space="preserve">Palladiova 8, 52100 Pula </t>
  </si>
  <si>
    <t>29524210204</t>
  </si>
  <si>
    <t>Zagreb, Vrtni put 1</t>
  </si>
  <si>
    <t>A1 Hrvatska d.o.o.</t>
  </si>
  <si>
    <t>AULON d.o.o.</t>
  </si>
  <si>
    <t>DIMS EXPORT - IMPORT d.o.o.</t>
  </si>
  <si>
    <t xml:space="preserve">ERI - MAR d.o.o. </t>
  </si>
  <si>
    <t>ERSTE CARD CLUB d.o.o.</t>
  </si>
  <si>
    <t>ERSTE&amp;STEIERMÄRKISCHE BANKA d.d.</t>
  </si>
  <si>
    <t>Hrvatski Telekom d.d.</t>
  </si>
  <si>
    <t>I.Č. SERVIS d.o.o.</t>
  </si>
  <si>
    <t>KRISIM d.o.o.</t>
  </si>
  <si>
    <t>NASTAVNI ZAVOD ZA JAVNO ZDRAVSTVO
ISTARSKE ŽUPANIJE-ISTITUTO
FORMATIVO DI SANITÀ PUBBLICA DELLA
REGIONE ISTRIANA</t>
  </si>
  <si>
    <t>OPSTANAK d.o.o.</t>
  </si>
  <si>
    <t>PRINTAM STUDIO j.d.o.o.</t>
  </si>
  <si>
    <t>PULA HERCULANEA d.o.o.</t>
  </si>
  <si>
    <t>RAM d.o.o.</t>
  </si>
  <si>
    <t>SHIP TECH d.o.o.</t>
  </si>
  <si>
    <t>Stortech d.o.o.</t>
  </si>
  <si>
    <t xml:space="preserve">STROJOPROMET d.o.o. </t>
  </si>
  <si>
    <t>TERREMOTO d.o.o.</t>
  </si>
  <si>
    <t>Erste &amp; Steiermärkische S-Leasing
d.o.o.</t>
  </si>
  <si>
    <t>15691023670</t>
  </si>
  <si>
    <t>02616321874</t>
  </si>
  <si>
    <t>57503796226</t>
  </si>
  <si>
    <t>85941596441</t>
  </si>
  <si>
    <t>23057039320</t>
  </si>
  <si>
    <t>81793146560</t>
  </si>
  <si>
    <t>82942940367</t>
  </si>
  <si>
    <t>18957251839</t>
  </si>
  <si>
    <t>18683136487</t>
  </si>
  <si>
    <t>90629578695</t>
  </si>
  <si>
    <t>35464823038</t>
  </si>
  <si>
    <t>10079229040</t>
  </si>
  <si>
    <t>56115421395</t>
  </si>
  <si>
    <t>11294943436</t>
  </si>
  <si>
    <t>18003528964</t>
  </si>
  <si>
    <t>39393199404</t>
  </si>
  <si>
    <t>38774814475</t>
  </si>
  <si>
    <t>60662657156</t>
  </si>
  <si>
    <t>97994010225</t>
  </si>
  <si>
    <t>43795232458</t>
  </si>
  <si>
    <t>46550671661</t>
  </si>
  <si>
    <t>Pula, Ulica Sergijevaca - Via
Sergia 3</t>
  </si>
  <si>
    <t>Pula, Ulica Marsovog polja - Via
campo Marzio 10</t>
  </si>
  <si>
    <t>Pula, Ulica Valica - Via della Valle
12</t>
  </si>
  <si>
    <t>Zagreb, Ulica Frana Folnegovića 6</t>
  </si>
  <si>
    <t>Rijeka, Jadranski trg 3a</t>
  </si>
  <si>
    <t>Zagreb, Radnička cesta 21</t>
  </si>
  <si>
    <t>Pula, Lussijeva ulica 5</t>
  </si>
  <si>
    <t>Pula, Palladiova ulica - Via Andrea
Palladio 8</t>
  </si>
  <si>
    <t>Pula, Nazorova ulica 23</t>
  </si>
  <si>
    <t>PULA, SPONZINA 32</t>
  </si>
  <si>
    <t>Pula, Lungomare - Lungomare 1</t>
  </si>
  <si>
    <t>Pula, Flanatička ulica - Via
Flanatica 31</t>
  </si>
  <si>
    <t>Pula, Trg I. istarske brigade -Piazza della I brigata istriana 14</t>
  </si>
  <si>
    <t>Rijeka, Braće Monjac 8</t>
  </si>
  <si>
    <t>Vodnjan, Fažanska cesta - Via
Fasana 15B</t>
  </si>
  <si>
    <t>PULA, MATE BALOTE 7</t>
  </si>
  <si>
    <t>Kladare, Kladare 19C</t>
  </si>
  <si>
    <t>Šenkovec, Zagrebačka ulica 6</t>
  </si>
  <si>
    <t>Vintijan, Vintijan 75C</t>
  </si>
  <si>
    <t>Zagreb, Zelinska ulica 3</t>
  </si>
  <si>
    <t>DA</t>
  </si>
  <si>
    <t>Republika Hrvatska Ministarstvo financija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</si>
  <si>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te adresu (Ministarstvo financija, Porezna uprava, Boškovićeva 5, Zagreb)</t>
    </r>
  </si>
  <si>
    <t xml:space="preserve">Zagreb, Katančićeva 5 </t>
  </si>
  <si>
    <t>VOŠTEN ANAMARIJA vl. OBRT ZA TRGOVINU I MARKETING
"MOVIMENTO"</t>
  </si>
  <si>
    <t xml:space="preserve">KANDŽIJA ANTE, dr., SPECIJALISTIČKA ORDINACIJA ZA
MEDICINU RADA </t>
  </si>
  <si>
    <t>22.11.2023.</t>
  </si>
  <si>
    <t>Redovna tražbina</t>
  </si>
  <si>
    <t>29.11.2023.</t>
  </si>
  <si>
    <t>30.11.2023.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</si>
  <si>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krivi iznos dospjele tražbine. Iskazana glavnica i kamata daju iznos dospjele tražbine u iznosu od 277,92 EUR.</t>
    </r>
  </si>
  <si>
    <t>04.12.2023.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</si>
  <si>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krivi iznos dospjele tražbine. Iskazana glavnica i kamata daju iznos dospjele tražbine u iznosu od 11.379,08 EUR / 85.735,67 kn</t>
    </r>
  </si>
  <si>
    <t>Ugovor br. 1-001-2020 od 10.03.2020.g., u tijeku je sudski postupak koji se vodi pod posl. br. Povrv-164/23 pred Općinskim sudom u Puli-Pola.</t>
  </si>
  <si>
    <t>Zahtjev za izdavanje Diners Club Standardne Business/Corporate kartice za pravne osobe s vezanom dokumentacijom</t>
  </si>
  <si>
    <t>DA
2.469,69 EUR / 18.607,88 KN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</si>
  <si>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krivi iznos dospjele tražbine. Iskazana glavnica i kamata daju iznos dospjele tražbine u iznosu od 2.598,42 EUR / 18.855,87 kn</t>
    </r>
  </si>
  <si>
    <t>05.12.2023.</t>
  </si>
  <si>
    <t>Ugovor o poslovnoj suradnji, Broj: 01/01-38/15-21 od 28.05.2021.g., sklopljen u Puli</t>
  </si>
  <si>
    <t>POREZNI DUG</t>
  </si>
  <si>
    <t>DA
157.514,36 EUR / 1.186.792,04 KN</t>
  </si>
  <si>
    <t>06.12.2023.</t>
  </si>
  <si>
    <t>Ugovor o pretplatničkom odnosu, šifra</t>
  </si>
  <si>
    <t>07.12.2023.</t>
  </si>
  <si>
    <t>Računi</t>
  </si>
  <si>
    <t>Račun</t>
  </si>
  <si>
    <t>77746323581</t>
  </si>
  <si>
    <t>KRISIM DVA j.d.o.o.</t>
  </si>
  <si>
    <t xml:space="preserve">Palladiova ulica - Via Andrea Palladio 8 </t>
  </si>
  <si>
    <t>NE</t>
  </si>
  <si>
    <t>Ugovor o financijskom leasingu broj 92383/22</t>
  </si>
  <si>
    <t>11.12.2023.</t>
  </si>
  <si>
    <t xml:space="preserve">DA
47.465,70 EUR </t>
  </si>
  <si>
    <t>Ugovor o kreditu br. 5002157605 od 15.11.2021., Ugovor o kreditu br. 5118931047 od 17.5.2021., Ugovor o kreditu br. 5121333333 od 14.6.2023. i Ugovor o otvaranju i vođenju poslovnog računa 1100926288</t>
  </si>
  <si>
    <t>Financijska agencija</t>
  </si>
  <si>
    <t>85821130368</t>
  </si>
  <si>
    <t>Ulica grada Vukovara 70, Zagreb</t>
  </si>
  <si>
    <t>14.12.2023.</t>
  </si>
  <si>
    <t>Obračun naknade za provedbu osnova za plaćanje - prisilna naplata (čl.22.Zakona o provedbi ovrhe na novčanim sredstvima-NN 68/18, 02/20, 46/20, 47/20)</t>
  </si>
  <si>
    <t>Izlučno pravo</t>
  </si>
  <si>
    <t>FORD MONDEO 2.0 TDCI, god. proizvodnje 2018, broj šasije WF0EXXWPCEHG65816</t>
  </si>
  <si>
    <t>Ugovor br.1/2022-1 od 14.03.2022. na osnovu kojeg su izdani računi: RN br. 02-PJ1-1, RN br. 06-PJ1-1, RN br. 42-PJ1-1 i RN br. 48-PJ1-1</t>
  </si>
  <si>
    <t>27.12.2023.</t>
  </si>
  <si>
    <t>118-08-401-23-19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</si>
</sst>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zoomScaleNormal="100" workbookViewId="0">
      <selection activeCell="E16" sqref="E16"/>
    </sheetView>
  </sheetViews>
  <sheetFormatPr defaultRowHeight="13.2" x14ac:dyDescent="0.25"/>
  <cols>
    <col min="1" max="1" width="6.44140625" style="1" customWidth="1"/>
    <col min="2" max="2" width="15.5546875" style="1" customWidth="1"/>
    <col min="3" max="3" width="11.6640625" style="1" customWidth="1"/>
    <col min="4" max="4" width="17" style="1" customWidth="1"/>
    <col min="5" max="5" width="7.664062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2" width="13.109375" style="1" customWidth="1"/>
    <col min="13" max="13" width="14.33203125" style="1" customWidth="1"/>
    <col min="14" max="14" width="12" style="1" bestFit="1" customWidth="1"/>
    <col min="15" max="15" width="11" style="1" customWidth="1"/>
    <col min="16" max="16" width="11.33203125" style="1" customWidth="1"/>
    <col min="17" max="17" width="10.33203125" style="1" customWidth="1"/>
    <col min="18" max="18" width="23" style="1" customWidth="1"/>
    <col min="19" max="19" width="12.88671875" style="1" customWidth="1"/>
    <col min="20" max="20" width="19.88671875" style="1" customWidth="1"/>
  </cols>
  <sheetData>
    <row r="1" spans="1:20" s="4" customFormat="1" ht="12" x14ac:dyDescent="0.2">
      <c r="A1" s="29" t="s">
        <v>0</v>
      </c>
      <c r="B1" s="29"/>
      <c r="C1" s="29"/>
      <c r="D1" s="30" t="s">
        <v>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s="4" customFormat="1" ht="10.199999999999999" x14ac:dyDescent="0.2">
      <c r="A2" s="29" t="s">
        <v>2</v>
      </c>
      <c r="B2" s="29"/>
      <c r="C2" s="29"/>
      <c r="D2" s="31" t="s">
        <v>141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s="4" customFormat="1" ht="10.199999999999999" x14ac:dyDescent="0.2">
      <c r="A3" s="29" t="s">
        <v>21</v>
      </c>
      <c r="B3" s="29" t="s">
        <v>3</v>
      </c>
      <c r="C3" s="29"/>
      <c r="D3" s="32" t="s">
        <v>32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s="4" customFormat="1" ht="10.199999999999999" x14ac:dyDescent="0.2">
      <c r="A4" s="29" t="s">
        <v>22</v>
      </c>
      <c r="B4" s="29"/>
      <c r="C4" s="29"/>
      <c r="D4" s="32" t="s">
        <v>142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s="4" customFormat="1" ht="10.199999999999999" x14ac:dyDescent="0.2">
      <c r="A5" s="29" t="s">
        <v>4</v>
      </c>
      <c r="B5" s="29"/>
      <c r="C5" s="29"/>
      <c r="D5" s="32" t="s">
        <v>33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s="4" customFormat="1" ht="10.199999999999999" x14ac:dyDescent="0.2">
      <c r="A6" s="29" t="s">
        <v>5</v>
      </c>
      <c r="B6" s="29"/>
      <c r="C6" s="29"/>
      <c r="D6" s="32" t="s">
        <v>34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s="4" customFormat="1" ht="10.199999999999999" x14ac:dyDescent="0.2">
      <c r="A7" s="29" t="s">
        <v>6</v>
      </c>
      <c r="B7" s="29" t="s">
        <v>3</v>
      </c>
      <c r="C7" s="29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s="4" customFormat="1" ht="10.199999999999999" x14ac:dyDescent="0.2">
      <c r="A8" s="29" t="s">
        <v>7</v>
      </c>
      <c r="B8" s="29"/>
      <c r="C8" s="29"/>
      <c r="D8" s="32" t="s">
        <v>35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4" customFormat="1" ht="10.199999999999999" x14ac:dyDescent="0.2">
      <c r="A9" s="29" t="s">
        <v>8</v>
      </c>
      <c r="B9" s="29"/>
      <c r="C9" s="29"/>
      <c r="D9" s="32">
        <v>10180324423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s="4" customFormat="1" ht="10.199999999999999" x14ac:dyDescent="0.2">
      <c r="A10" s="29" t="s">
        <v>9</v>
      </c>
      <c r="B10" s="29"/>
      <c r="C10" s="29"/>
      <c r="D10" s="32" t="s">
        <v>36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8">
        <v>1</v>
      </c>
      <c r="B13" s="10" t="s">
        <v>39</v>
      </c>
      <c r="C13" s="11" t="s">
        <v>37</v>
      </c>
      <c r="D13" s="10" t="s">
        <v>38</v>
      </c>
      <c r="E13" s="12" t="s">
        <v>106</v>
      </c>
      <c r="F13" s="8" t="s">
        <v>99</v>
      </c>
      <c r="G13" s="13">
        <v>5530.32</v>
      </c>
      <c r="H13" s="14">
        <v>734</v>
      </c>
      <c r="I13" s="15" t="s">
        <v>99</v>
      </c>
      <c r="J13" s="15" t="s">
        <v>120</v>
      </c>
      <c r="K13" s="16"/>
      <c r="L13" s="17">
        <v>661.27</v>
      </c>
      <c r="M13" s="16"/>
      <c r="N13" s="17">
        <v>661.27</v>
      </c>
      <c r="O13" s="16"/>
      <c r="P13" s="17"/>
      <c r="Q13" s="15"/>
      <c r="R13" s="18" t="s">
        <v>121</v>
      </c>
      <c r="S13" s="15"/>
      <c r="T13" s="18"/>
    </row>
    <row r="14" spans="1:20" ht="51" x14ac:dyDescent="0.25">
      <c r="A14" s="9">
        <v>2</v>
      </c>
      <c r="B14" s="19" t="s">
        <v>40</v>
      </c>
      <c r="C14" s="20" t="s">
        <v>58</v>
      </c>
      <c r="D14" s="19" t="s">
        <v>79</v>
      </c>
      <c r="E14" s="21" t="s">
        <v>106</v>
      </c>
      <c r="F14" s="9" t="s">
        <v>99</v>
      </c>
      <c r="G14" s="22">
        <v>269351.74</v>
      </c>
      <c r="H14" s="23">
        <v>35749.120000000003</v>
      </c>
      <c r="I14" s="15" t="s">
        <v>99</v>
      </c>
      <c r="J14" s="15" t="s">
        <v>107</v>
      </c>
      <c r="K14" s="16"/>
      <c r="L14" s="17">
        <f>N14+P14</f>
        <v>35749.120000000003</v>
      </c>
      <c r="M14" s="16"/>
      <c r="N14" s="17">
        <v>35749.120000000003</v>
      </c>
      <c r="O14" s="16"/>
      <c r="P14" s="17"/>
      <c r="Q14" s="15"/>
      <c r="R14" s="18" t="s">
        <v>140</v>
      </c>
      <c r="S14" s="15"/>
      <c r="T14" s="18"/>
    </row>
    <row r="15" spans="1:20" ht="30.6" x14ac:dyDescent="0.25">
      <c r="A15" s="9">
        <v>3</v>
      </c>
      <c r="B15" s="19" t="s">
        <v>41</v>
      </c>
      <c r="C15" s="20" t="s">
        <v>59</v>
      </c>
      <c r="D15" s="19" t="s">
        <v>80</v>
      </c>
      <c r="E15" s="21"/>
      <c r="F15" s="9" t="s">
        <v>99</v>
      </c>
      <c r="G15" s="22">
        <v>4387.49</v>
      </c>
      <c r="H15" s="23">
        <v>582.32000000000005</v>
      </c>
      <c r="I15" s="15"/>
      <c r="J15" s="15"/>
      <c r="K15" s="16"/>
      <c r="L15" s="17"/>
      <c r="M15" s="16"/>
      <c r="N15" s="17"/>
      <c r="O15" s="16"/>
      <c r="P15" s="17"/>
      <c r="Q15" s="15"/>
      <c r="R15" s="15"/>
      <c r="S15" s="15"/>
      <c r="T15" s="18"/>
    </row>
    <row r="16" spans="1:20" ht="30.6" x14ac:dyDescent="0.25">
      <c r="A16" s="9">
        <v>4</v>
      </c>
      <c r="B16" s="19" t="s">
        <v>42</v>
      </c>
      <c r="C16" s="20" t="s">
        <v>60</v>
      </c>
      <c r="D16" s="19" t="s">
        <v>81</v>
      </c>
      <c r="E16" s="21"/>
      <c r="F16" s="9" t="s">
        <v>99</v>
      </c>
      <c r="G16" s="22">
        <v>118086.56</v>
      </c>
      <c r="H16" s="23">
        <v>15672.78</v>
      </c>
      <c r="I16" s="15"/>
      <c r="J16" s="15"/>
      <c r="K16" s="16"/>
      <c r="L16" s="17"/>
      <c r="M16" s="16"/>
      <c r="N16" s="17"/>
      <c r="O16" s="16"/>
      <c r="P16" s="17"/>
      <c r="Q16" s="15"/>
      <c r="R16" s="15"/>
      <c r="S16" s="15"/>
      <c r="T16" s="18"/>
    </row>
    <row r="17" spans="1:20" ht="61.2" x14ac:dyDescent="0.25">
      <c r="A17" s="9">
        <v>5</v>
      </c>
      <c r="B17" s="19" t="s">
        <v>57</v>
      </c>
      <c r="C17" s="20" t="s">
        <v>78</v>
      </c>
      <c r="D17" s="24" t="s">
        <v>98</v>
      </c>
      <c r="E17" s="19" t="s">
        <v>138</v>
      </c>
      <c r="F17" s="9" t="s">
        <v>99</v>
      </c>
      <c r="G17" s="20">
        <v>112774.66</v>
      </c>
      <c r="H17" s="19">
        <v>14967.77</v>
      </c>
      <c r="I17" s="15" t="s">
        <v>99</v>
      </c>
      <c r="J17" s="15" t="s">
        <v>130</v>
      </c>
      <c r="K17" s="16"/>
      <c r="L17" s="17"/>
      <c r="M17" s="16"/>
      <c r="N17" s="17"/>
      <c r="O17" s="16"/>
      <c r="P17" s="17"/>
      <c r="Q17" s="15"/>
      <c r="R17" s="18" t="s">
        <v>129</v>
      </c>
      <c r="S17" s="18" t="s">
        <v>139</v>
      </c>
      <c r="T17" s="18"/>
    </row>
    <row r="18" spans="1:20" ht="61.2" x14ac:dyDescent="0.25">
      <c r="A18" s="9">
        <v>6</v>
      </c>
      <c r="B18" s="21" t="s">
        <v>43</v>
      </c>
      <c r="C18" s="20" t="s">
        <v>61</v>
      </c>
      <c r="D18" s="24" t="s">
        <v>82</v>
      </c>
      <c r="E18" s="19" t="s">
        <v>106</v>
      </c>
      <c r="F18" s="9" t="s">
        <v>99</v>
      </c>
      <c r="G18" s="20">
        <f>1257.96+4547.9</f>
        <v>5805.86</v>
      </c>
      <c r="H18" s="19">
        <f>166.96+603.61</f>
        <v>770.57</v>
      </c>
      <c r="I18" s="15" t="s">
        <v>99</v>
      </c>
      <c r="J18" s="15" t="s">
        <v>110</v>
      </c>
      <c r="K18" s="16"/>
      <c r="L18" s="17"/>
      <c r="M18" s="16">
        <v>18607.88</v>
      </c>
      <c r="N18" s="17">
        <v>2469.69</v>
      </c>
      <c r="O18" s="16"/>
      <c r="P18" s="17"/>
      <c r="Q18" s="25" t="s">
        <v>114</v>
      </c>
      <c r="R18" s="18" t="s">
        <v>113</v>
      </c>
      <c r="S18" s="15"/>
      <c r="T18" s="18" t="s">
        <v>115</v>
      </c>
    </row>
    <row r="19" spans="1:20" ht="71.400000000000006" x14ac:dyDescent="0.25">
      <c r="A19" s="9">
        <v>7</v>
      </c>
      <c r="B19" s="19" t="s">
        <v>44</v>
      </c>
      <c r="C19" s="20" t="s">
        <v>62</v>
      </c>
      <c r="D19" s="19" t="s">
        <v>83</v>
      </c>
      <c r="E19" s="21" t="s">
        <v>106</v>
      </c>
      <c r="F19" s="9" t="s">
        <v>99</v>
      </c>
      <c r="G19" s="22">
        <v>347847.6</v>
      </c>
      <c r="H19" s="23">
        <v>46167.31</v>
      </c>
      <c r="I19" s="15" t="s">
        <v>99</v>
      </c>
      <c r="J19" s="15" t="s">
        <v>130</v>
      </c>
      <c r="K19" s="16"/>
      <c r="L19" s="17">
        <f>N19+P19</f>
        <v>47582.39</v>
      </c>
      <c r="M19" s="16"/>
      <c r="N19" s="17">
        <f>32364.63+1131.66</f>
        <v>33496.29</v>
      </c>
      <c r="O19" s="16"/>
      <c r="P19" s="17">
        <v>14086.1</v>
      </c>
      <c r="Q19" s="25" t="s">
        <v>131</v>
      </c>
      <c r="R19" s="18" t="s">
        <v>132</v>
      </c>
      <c r="S19" s="15"/>
      <c r="T19" s="18"/>
    </row>
    <row r="20" spans="1:20" ht="51" x14ac:dyDescent="0.25">
      <c r="A20" s="9">
        <v>8</v>
      </c>
      <c r="B20" s="19" t="s">
        <v>133</v>
      </c>
      <c r="C20" s="20" t="s">
        <v>134</v>
      </c>
      <c r="D20" s="19" t="s">
        <v>135</v>
      </c>
      <c r="E20" s="21" t="s">
        <v>106</v>
      </c>
      <c r="F20" s="9" t="s">
        <v>128</v>
      </c>
      <c r="G20" s="22"/>
      <c r="H20" s="23"/>
      <c r="I20" s="15" t="s">
        <v>99</v>
      </c>
      <c r="J20" s="15" t="s">
        <v>136</v>
      </c>
      <c r="K20" s="16"/>
      <c r="L20" s="17">
        <v>265.45</v>
      </c>
      <c r="M20" s="16"/>
      <c r="N20" s="17">
        <v>265.45</v>
      </c>
      <c r="O20" s="16"/>
      <c r="P20" s="17"/>
      <c r="Q20" s="25"/>
      <c r="R20" s="18" t="s">
        <v>137</v>
      </c>
      <c r="S20" s="15"/>
      <c r="T20" s="18"/>
    </row>
    <row r="21" spans="1:20" ht="20.399999999999999" x14ac:dyDescent="0.25">
      <c r="A21" s="9">
        <v>9</v>
      </c>
      <c r="B21" s="19" t="s">
        <v>45</v>
      </c>
      <c r="C21" s="20" t="s">
        <v>63</v>
      </c>
      <c r="D21" s="19" t="s">
        <v>84</v>
      </c>
      <c r="E21" s="21" t="s">
        <v>106</v>
      </c>
      <c r="F21" s="9" t="s">
        <v>99</v>
      </c>
      <c r="G21" s="22">
        <v>903.46</v>
      </c>
      <c r="H21" s="23">
        <v>119.91</v>
      </c>
      <c r="I21" s="15" t="s">
        <v>99</v>
      </c>
      <c r="J21" s="15" t="s">
        <v>105</v>
      </c>
      <c r="K21" s="16"/>
      <c r="L21" s="17">
        <f>N21+P21</f>
        <v>122.86</v>
      </c>
      <c r="M21" s="16"/>
      <c r="N21" s="17">
        <v>122.86</v>
      </c>
      <c r="O21" s="16"/>
      <c r="P21" s="17"/>
      <c r="Q21" s="15"/>
      <c r="R21" s="15"/>
      <c r="S21" s="15"/>
      <c r="T21" s="18"/>
    </row>
    <row r="22" spans="1:20" ht="71.400000000000006" x14ac:dyDescent="0.25">
      <c r="A22" s="9">
        <v>10</v>
      </c>
      <c r="B22" s="19" t="s">
        <v>46</v>
      </c>
      <c r="C22" s="20" t="s">
        <v>64</v>
      </c>
      <c r="D22" s="19" t="s">
        <v>85</v>
      </c>
      <c r="E22" s="21" t="s">
        <v>106</v>
      </c>
      <c r="F22" s="9" t="s">
        <v>99</v>
      </c>
      <c r="G22" s="22">
        <v>78633.88</v>
      </c>
      <c r="H22" s="23">
        <v>10436.51</v>
      </c>
      <c r="I22" s="15" t="s">
        <v>99</v>
      </c>
      <c r="J22" s="15" t="s">
        <v>110</v>
      </c>
      <c r="K22" s="16">
        <f>M22+O22</f>
        <v>78633.88</v>
      </c>
      <c r="L22" s="17">
        <f>N22+P22</f>
        <v>10436.51</v>
      </c>
      <c r="M22" s="16">
        <v>78633.88</v>
      </c>
      <c r="N22" s="17">
        <v>10436.51</v>
      </c>
      <c r="O22" s="16"/>
      <c r="P22" s="17"/>
      <c r="Q22" s="15"/>
      <c r="R22" s="18" t="s">
        <v>112</v>
      </c>
      <c r="S22" s="15"/>
      <c r="T22" s="18" t="s">
        <v>111</v>
      </c>
    </row>
    <row r="23" spans="1:20" ht="40.799999999999997" x14ac:dyDescent="0.25">
      <c r="A23" s="9">
        <v>11</v>
      </c>
      <c r="B23" s="19" t="s">
        <v>104</v>
      </c>
      <c r="C23" s="20" t="s">
        <v>74</v>
      </c>
      <c r="D23" s="19" t="s">
        <v>94</v>
      </c>
      <c r="E23" s="21"/>
      <c r="F23" s="9" t="s">
        <v>99</v>
      </c>
      <c r="G23" s="22">
        <v>1490.25</v>
      </c>
      <c r="H23" s="23">
        <v>197.79</v>
      </c>
      <c r="I23" s="15"/>
      <c r="J23" s="15"/>
      <c r="K23" s="16"/>
      <c r="L23" s="17"/>
      <c r="M23" s="16"/>
      <c r="N23" s="17"/>
      <c r="O23" s="16"/>
      <c r="P23" s="17"/>
      <c r="Q23" s="15"/>
      <c r="R23" s="15"/>
      <c r="S23" s="15"/>
      <c r="T23" s="18"/>
    </row>
    <row r="24" spans="1:20" ht="30.6" x14ac:dyDescent="0.25">
      <c r="A24" s="9">
        <v>12</v>
      </c>
      <c r="B24" s="19" t="s">
        <v>47</v>
      </c>
      <c r="C24" s="20" t="s">
        <v>65</v>
      </c>
      <c r="D24" s="19" t="s">
        <v>86</v>
      </c>
      <c r="E24" s="21" t="s">
        <v>106</v>
      </c>
      <c r="F24" s="9" t="s">
        <v>99</v>
      </c>
      <c r="G24" s="22">
        <v>71488.84</v>
      </c>
      <c r="H24" s="23">
        <v>9488.2000000000007</v>
      </c>
      <c r="I24" s="26" t="s">
        <v>99</v>
      </c>
      <c r="J24" s="26" t="s">
        <v>122</v>
      </c>
      <c r="K24" s="27">
        <f t="shared" ref="K24:L26" si="0">M24+O24</f>
        <v>71488.84</v>
      </c>
      <c r="L24" s="28">
        <f t="shared" si="0"/>
        <v>9488.2000000000007</v>
      </c>
      <c r="M24" s="27">
        <v>71488.84</v>
      </c>
      <c r="N24" s="28">
        <v>9488.2000000000007</v>
      </c>
      <c r="O24" s="27"/>
      <c r="P24" s="28"/>
      <c r="Q24" s="26"/>
      <c r="R24" s="26" t="s">
        <v>123</v>
      </c>
      <c r="S24" s="26"/>
      <c r="T24" s="18"/>
    </row>
    <row r="25" spans="1:20" ht="38.25" customHeight="1" x14ac:dyDescent="0.25">
      <c r="A25" s="9">
        <v>13</v>
      </c>
      <c r="B25" s="19" t="s">
        <v>126</v>
      </c>
      <c r="C25" s="20" t="s">
        <v>125</v>
      </c>
      <c r="D25" s="19" t="s">
        <v>127</v>
      </c>
      <c r="E25" s="21" t="s">
        <v>106</v>
      </c>
      <c r="F25" s="9" t="s">
        <v>128</v>
      </c>
      <c r="G25" s="22"/>
      <c r="H25" s="23"/>
      <c r="I25" s="26" t="s">
        <v>99</v>
      </c>
      <c r="J25" s="26" t="s">
        <v>122</v>
      </c>
      <c r="K25" s="27">
        <f t="shared" si="0"/>
        <v>6027.6</v>
      </c>
      <c r="L25" s="28">
        <f t="shared" si="0"/>
        <v>800</v>
      </c>
      <c r="M25" s="27">
        <v>6027.6</v>
      </c>
      <c r="N25" s="28">
        <v>800</v>
      </c>
      <c r="O25" s="27"/>
      <c r="P25" s="28"/>
      <c r="Q25" s="26"/>
      <c r="R25" s="15" t="s">
        <v>123</v>
      </c>
      <c r="S25" s="26"/>
      <c r="T25" s="18"/>
    </row>
    <row r="26" spans="1:20" ht="81.599999999999994" x14ac:dyDescent="0.25">
      <c r="A26" s="9">
        <v>14</v>
      </c>
      <c r="B26" s="19" t="s">
        <v>48</v>
      </c>
      <c r="C26" s="20" t="s">
        <v>67</v>
      </c>
      <c r="D26" s="19" t="s">
        <v>87</v>
      </c>
      <c r="E26" s="21" t="s">
        <v>106</v>
      </c>
      <c r="F26" s="9" t="s">
        <v>99</v>
      </c>
      <c r="G26" s="22">
        <v>3849.98</v>
      </c>
      <c r="H26" s="23">
        <v>510.98</v>
      </c>
      <c r="I26" s="26" t="s">
        <v>99</v>
      </c>
      <c r="J26" s="26" t="s">
        <v>116</v>
      </c>
      <c r="K26" s="27">
        <f t="shared" si="0"/>
        <v>3849.98</v>
      </c>
      <c r="L26" s="28">
        <f t="shared" si="0"/>
        <v>510.98</v>
      </c>
      <c r="M26" s="27">
        <v>3849.98</v>
      </c>
      <c r="N26" s="28">
        <v>510.98</v>
      </c>
      <c r="O26" s="27"/>
      <c r="P26" s="28"/>
      <c r="Q26" s="26"/>
      <c r="R26" s="18" t="s">
        <v>117</v>
      </c>
      <c r="S26" s="26"/>
      <c r="T26" s="18"/>
    </row>
    <row r="27" spans="1:20" ht="20.399999999999999" x14ac:dyDescent="0.25">
      <c r="A27" s="9">
        <v>15</v>
      </c>
      <c r="B27" s="19" t="s">
        <v>49</v>
      </c>
      <c r="C27" s="20" t="s">
        <v>69</v>
      </c>
      <c r="D27" s="19" t="s">
        <v>89</v>
      </c>
      <c r="E27" s="21"/>
      <c r="F27" s="9" t="s">
        <v>99</v>
      </c>
      <c r="G27" s="22">
        <v>76832.759999999995</v>
      </c>
      <c r="H27" s="23">
        <v>10197.459999999999</v>
      </c>
      <c r="I27" s="26"/>
      <c r="J27" s="26"/>
      <c r="K27" s="27"/>
      <c r="L27" s="28"/>
      <c r="M27" s="27"/>
      <c r="N27" s="28"/>
      <c r="O27" s="27"/>
      <c r="P27" s="28"/>
      <c r="Q27" s="26"/>
      <c r="R27" s="26"/>
      <c r="S27" s="26"/>
      <c r="T27" s="18"/>
    </row>
    <row r="28" spans="1:20" ht="30.6" x14ac:dyDescent="0.25">
      <c r="A28" s="9">
        <v>16</v>
      </c>
      <c r="B28" s="19" t="s">
        <v>50</v>
      </c>
      <c r="C28" s="20" t="s">
        <v>70</v>
      </c>
      <c r="D28" s="19" t="s">
        <v>90</v>
      </c>
      <c r="E28" s="21"/>
      <c r="F28" s="9" t="s">
        <v>99</v>
      </c>
      <c r="G28" s="22">
        <v>75.72</v>
      </c>
      <c r="H28" s="23">
        <v>10.050000000000001</v>
      </c>
      <c r="I28" s="26"/>
      <c r="J28" s="26"/>
      <c r="K28" s="27"/>
      <c r="L28" s="28"/>
      <c r="M28" s="27"/>
      <c r="N28" s="28"/>
      <c r="O28" s="27"/>
      <c r="P28" s="28"/>
      <c r="Q28" s="26"/>
      <c r="R28" s="26"/>
      <c r="S28" s="26"/>
      <c r="T28" s="18"/>
    </row>
    <row r="29" spans="1:20" ht="61.2" x14ac:dyDescent="0.25">
      <c r="A29" s="9">
        <v>17</v>
      </c>
      <c r="B29" s="19" t="s">
        <v>51</v>
      </c>
      <c r="C29" s="20" t="s">
        <v>71</v>
      </c>
      <c r="D29" s="19" t="s">
        <v>91</v>
      </c>
      <c r="E29" s="21" t="s">
        <v>106</v>
      </c>
      <c r="F29" s="9" t="s">
        <v>99</v>
      </c>
      <c r="G29" s="22">
        <v>1203.8599999999999</v>
      </c>
      <c r="H29" s="23">
        <v>159.78</v>
      </c>
      <c r="I29" s="26" t="s">
        <v>99</v>
      </c>
      <c r="J29" s="26" t="s">
        <v>108</v>
      </c>
      <c r="K29" s="27"/>
      <c r="L29" s="28">
        <f>N29+P29</f>
        <v>272.85000000000002</v>
      </c>
      <c r="M29" s="27"/>
      <c r="N29" s="28">
        <v>159.78</v>
      </c>
      <c r="O29" s="27"/>
      <c r="P29" s="28">
        <v>113.07</v>
      </c>
      <c r="Q29" s="26"/>
      <c r="R29" s="26"/>
      <c r="S29" s="26"/>
      <c r="T29" s="18" t="s">
        <v>109</v>
      </c>
    </row>
    <row r="30" spans="1:20" x14ac:dyDescent="0.25">
      <c r="A30" s="9">
        <v>18</v>
      </c>
      <c r="B30" s="19" t="s">
        <v>52</v>
      </c>
      <c r="C30" s="20" t="s">
        <v>72</v>
      </c>
      <c r="D30" s="19" t="s">
        <v>92</v>
      </c>
      <c r="E30" s="21"/>
      <c r="F30" s="9" t="s">
        <v>99</v>
      </c>
      <c r="G30" s="22">
        <v>9655.24</v>
      </c>
      <c r="H30" s="23">
        <v>1281.47</v>
      </c>
      <c r="I30" s="26"/>
      <c r="J30" s="26"/>
      <c r="K30" s="27"/>
      <c r="L30" s="28"/>
      <c r="M30" s="27"/>
      <c r="N30" s="28"/>
      <c r="O30" s="27"/>
      <c r="P30" s="28"/>
      <c r="Q30" s="26"/>
      <c r="R30" s="26"/>
      <c r="S30" s="26"/>
      <c r="T30" s="18"/>
    </row>
    <row r="31" spans="1:20" ht="51" x14ac:dyDescent="0.25">
      <c r="A31" s="9">
        <v>19</v>
      </c>
      <c r="B31" s="19" t="s">
        <v>100</v>
      </c>
      <c r="C31" s="20" t="s">
        <v>66</v>
      </c>
      <c r="D31" s="19" t="s">
        <v>102</v>
      </c>
      <c r="E31" s="21" t="s">
        <v>106</v>
      </c>
      <c r="F31" s="9" t="s">
        <v>99</v>
      </c>
      <c r="G31" s="22">
        <v>1728389.74</v>
      </c>
      <c r="H31" s="23">
        <v>229396.74</v>
      </c>
      <c r="I31" s="26" t="s">
        <v>99</v>
      </c>
      <c r="J31" s="26" t="s">
        <v>116</v>
      </c>
      <c r="K31" s="27">
        <f>M31+O31</f>
        <v>1186792.0399999998</v>
      </c>
      <c r="L31" s="28">
        <f>N31+P31</f>
        <v>157514.36000000002</v>
      </c>
      <c r="M31" s="27">
        <f>1125541.65+61250.39</f>
        <v>1186792.0399999998</v>
      </c>
      <c r="N31" s="28">
        <f>8129.29+149385.07</f>
        <v>157514.36000000002</v>
      </c>
      <c r="O31" s="27"/>
      <c r="P31" s="28"/>
      <c r="Q31" s="9" t="s">
        <v>119</v>
      </c>
      <c r="R31" s="26" t="s">
        <v>118</v>
      </c>
      <c r="S31" s="26"/>
      <c r="T31" s="18" t="s">
        <v>101</v>
      </c>
    </row>
    <row r="32" spans="1:20" ht="30.6" x14ac:dyDescent="0.25">
      <c r="A32" s="9">
        <v>20</v>
      </c>
      <c r="B32" s="19" t="s">
        <v>53</v>
      </c>
      <c r="C32" s="20" t="s">
        <v>73</v>
      </c>
      <c r="D32" s="19" t="s">
        <v>93</v>
      </c>
      <c r="E32" s="21"/>
      <c r="F32" s="9" t="s">
        <v>99</v>
      </c>
      <c r="G32" s="22">
        <v>300262.48</v>
      </c>
      <c r="H32" s="23">
        <v>39851.68</v>
      </c>
      <c r="I32" s="26"/>
      <c r="J32" s="26"/>
      <c r="K32" s="27"/>
      <c r="L32" s="28"/>
      <c r="M32" s="27"/>
      <c r="N32" s="28"/>
      <c r="O32" s="27"/>
      <c r="P32" s="28"/>
      <c r="Q32" s="26"/>
      <c r="R32" s="26"/>
      <c r="S32" s="26"/>
      <c r="T32" s="18"/>
    </row>
    <row r="33" spans="1:20" x14ac:dyDescent="0.25">
      <c r="A33" s="9">
        <v>21</v>
      </c>
      <c r="B33" s="19" t="s">
        <v>54</v>
      </c>
      <c r="C33" s="20" t="s">
        <v>75</v>
      </c>
      <c r="D33" s="19" t="s">
        <v>95</v>
      </c>
      <c r="E33" s="21"/>
      <c r="F33" s="9" t="s">
        <v>99</v>
      </c>
      <c r="G33" s="22">
        <v>2343.83</v>
      </c>
      <c r="H33" s="23">
        <v>311.08</v>
      </c>
      <c r="I33" s="26"/>
      <c r="J33" s="26"/>
      <c r="K33" s="27"/>
      <c r="L33" s="28"/>
      <c r="M33" s="27"/>
      <c r="N33" s="28"/>
      <c r="O33" s="27"/>
      <c r="P33" s="28"/>
      <c r="Q33" s="26"/>
      <c r="R33" s="26"/>
      <c r="S33" s="26"/>
      <c r="T33" s="18"/>
    </row>
    <row r="34" spans="1:20" ht="20.399999999999999" x14ac:dyDescent="0.25">
      <c r="A34" s="9">
        <v>22</v>
      </c>
      <c r="B34" s="19" t="s">
        <v>55</v>
      </c>
      <c r="C34" s="20" t="s">
        <v>76</v>
      </c>
      <c r="D34" s="19" t="s">
        <v>96</v>
      </c>
      <c r="E34" s="21"/>
      <c r="F34" s="9" t="s">
        <v>99</v>
      </c>
      <c r="G34" s="22">
        <v>346.96</v>
      </c>
      <c r="H34" s="23">
        <v>46.05</v>
      </c>
      <c r="I34" s="26"/>
      <c r="J34" s="26"/>
      <c r="K34" s="27"/>
      <c r="L34" s="28"/>
      <c r="M34" s="27"/>
      <c r="N34" s="28"/>
      <c r="O34" s="27"/>
      <c r="P34" s="28"/>
      <c r="Q34" s="26"/>
      <c r="R34" s="26"/>
      <c r="S34" s="26"/>
      <c r="T34" s="18"/>
    </row>
    <row r="35" spans="1:20" ht="20.399999999999999" x14ac:dyDescent="0.25">
      <c r="A35" s="9">
        <v>23</v>
      </c>
      <c r="B35" s="19" t="s">
        <v>56</v>
      </c>
      <c r="C35" s="20" t="s">
        <v>77</v>
      </c>
      <c r="D35" s="19" t="s">
        <v>97</v>
      </c>
      <c r="E35" s="21" t="s">
        <v>106</v>
      </c>
      <c r="F35" s="9" t="s">
        <v>99</v>
      </c>
      <c r="G35" s="22">
        <v>13054.73</v>
      </c>
      <c r="H35" s="23">
        <v>1732.66</v>
      </c>
      <c r="I35" s="26" t="s">
        <v>99</v>
      </c>
      <c r="J35" s="26" t="s">
        <v>122</v>
      </c>
      <c r="K35" s="27">
        <f>M35+O35</f>
        <v>13054.73</v>
      </c>
      <c r="L35" s="28">
        <f>N35+P35</f>
        <v>1732.66</v>
      </c>
      <c r="M35" s="27">
        <v>13054.73</v>
      </c>
      <c r="N35" s="28">
        <v>1732.66</v>
      </c>
      <c r="O35" s="27"/>
      <c r="P35" s="28"/>
      <c r="Q35" s="26"/>
      <c r="R35" s="26" t="s">
        <v>124</v>
      </c>
      <c r="S35" s="26"/>
      <c r="T35" s="18"/>
    </row>
    <row r="36" spans="1:20" ht="51" x14ac:dyDescent="0.25">
      <c r="A36" s="9">
        <v>24</v>
      </c>
      <c r="B36" s="19" t="s">
        <v>103</v>
      </c>
      <c r="C36" s="20" t="s">
        <v>68</v>
      </c>
      <c r="D36" s="19" t="s">
        <v>88</v>
      </c>
      <c r="E36" s="21" t="s">
        <v>106</v>
      </c>
      <c r="F36" s="9" t="s">
        <v>99</v>
      </c>
      <c r="G36" s="22">
        <v>4045.35</v>
      </c>
      <c r="H36" s="23">
        <v>536.91</v>
      </c>
      <c r="I36" s="26" t="s">
        <v>99</v>
      </c>
      <c r="J36" s="26" t="s">
        <v>116</v>
      </c>
      <c r="K36" s="27">
        <f>M36+O36</f>
        <v>9724.32</v>
      </c>
      <c r="L36" s="28">
        <f>N36+P36</f>
        <v>1290.6400000000001</v>
      </c>
      <c r="M36" s="27">
        <v>4862.16</v>
      </c>
      <c r="N36" s="28">
        <v>645.32000000000005</v>
      </c>
      <c r="O36" s="27">
        <v>4862.16</v>
      </c>
      <c r="P36" s="28">
        <v>645.32000000000005</v>
      </c>
      <c r="Q36" s="26"/>
      <c r="R36" s="26"/>
      <c r="S36" s="26"/>
      <c r="T36" s="18"/>
    </row>
    <row r="37" spans="1:20" x14ac:dyDescent="0.25">
      <c r="G37" s="6"/>
      <c r="H37" s="6"/>
      <c r="K37" s="6"/>
      <c r="L37" s="6"/>
      <c r="M37" s="6"/>
      <c r="N37" s="6"/>
      <c r="O37" s="6"/>
      <c r="P37" s="6"/>
    </row>
    <row r="38" spans="1:20" x14ac:dyDescent="0.25">
      <c r="G38" s="6"/>
      <c r="H38" s="6"/>
    </row>
    <row r="39" spans="1:20" x14ac:dyDescent="0.25">
      <c r="G39" s="6"/>
      <c r="H39" s="6"/>
      <c r="K39" s="6"/>
      <c r="L39" s="6"/>
      <c r="M39" s="6"/>
      <c r="N39" s="6"/>
    </row>
    <row r="40" spans="1:20" x14ac:dyDescent="0.25">
      <c r="G40" s="6"/>
      <c r="H40" s="6"/>
    </row>
    <row r="41" spans="1:20" x14ac:dyDescent="0.25">
      <c r="G41" s="6"/>
      <c r="H41" s="6"/>
    </row>
    <row r="42" spans="1:20" x14ac:dyDescent="0.25">
      <c r="G42" s="6"/>
      <c r="H42" s="6"/>
    </row>
    <row r="43" spans="1:20" x14ac:dyDescent="0.25">
      <c r="G43" s="6"/>
      <c r="H43" s="6"/>
    </row>
    <row r="44" spans="1:20" x14ac:dyDescent="0.25">
      <c r="G44" s="6"/>
      <c r="H44" s="6"/>
    </row>
    <row r="45" spans="1:20" x14ac:dyDescent="0.25">
      <c r="G45" s="6"/>
    </row>
  </sheetData>
  <autoFilter ref="A12:T36" xr:uid="{00000000-0001-0000-0000-000000000000}"/>
  <sortState xmlns:xlrd2="http://schemas.microsoft.com/office/spreadsheetml/2017/richdata2" ref="B13:T35">
    <sortCondition ref="B13:B35"/>
  </sortState>
  <mergeCells count="20">
    <mergeCell ref="A10:C10"/>
    <mergeCell ref="D10:T10"/>
    <mergeCell ref="A7:C7"/>
    <mergeCell ref="A4:C4"/>
    <mergeCell ref="D4:T4"/>
    <mergeCell ref="A5:C5"/>
    <mergeCell ref="D5:T5"/>
    <mergeCell ref="A6:C6"/>
    <mergeCell ref="D6:T6"/>
    <mergeCell ref="D7:T7"/>
    <mergeCell ref="A8:C8"/>
    <mergeCell ref="D8:T8"/>
    <mergeCell ref="A9:C9"/>
    <mergeCell ref="D9:T9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2023-01-10T08:57:59Z</cp:lastPrinted>
  <dcterms:created xsi:type="dcterms:W3CDTF">2022-12-27T12:06:54Z</dcterms:created>
  <dcterms:modified xsi:type="dcterms:W3CDTF">2023-12-27T09:30:40Z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