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1 - ARBITANA PRODUKT d.o.o. Rijeka (St-213-2024)\Tablica prijavljenih tražbina uz prijave tražbina\"/>
    </mc:Choice>
  </mc:AlternateContent>
  <xr:revisionPtr revIDLastSave="0" documentId="13_ncr:1_{4458DC5D-3788-4018-9168-F3FA60FFC42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tražbina'!$A$12:$T$37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N16" i="1"/>
  <c r="L16" i="1" s="1"/>
  <c r="K19" i="1"/>
  <c r="N19" i="1"/>
  <c r="L19" i="1" s="1"/>
  <c r="L17" i="1"/>
  <c r="L21" i="1" l="1"/>
  <c r="N33" i="1" l="1"/>
  <c r="L33" i="1" s="1"/>
  <c r="L22" i="1" l="1"/>
  <c r="N20" i="1"/>
  <c r="L20" i="1" s="1"/>
  <c r="N23" i="1"/>
  <c r="L23" i="1" s="1"/>
</calcChain>
</file>

<file path=xl/sharedStrings.xml><?xml version="1.0" encoding="utf-8"?>
<sst xmlns="http://schemas.openxmlformats.org/spreadsheetml/2006/main" count="189" uniqueCount="143">
  <si>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</si>
  <si>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</si>
  <si>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</si>
  <si>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</si>
  <si>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</si>
  <si>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</si>
  <si>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</si>
  <si>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</si>
  <si>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</si>
  <si>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</si>
  <si>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</si>
  <si>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</si>
  <si>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</si>
  <si>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</si>
  <si>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</si>
  <si>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</si>
  <si>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</si>
  <si>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</si>
  <si>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</si>
  <si>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</si>
  <si>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</si>
  <si>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</si>
  <si>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</si>
  <si>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</si>
  <si>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</si>
  <si>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</si>
  <si>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</si>
  <si>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</si>
  <si>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</si>
  <si>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</si>
  <si>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</si>
  <si>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</si>
  <si>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</si>
  <si>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034-011/24-10/31</t>
  </si>
  <si>
    <t>St-213/2024</t>
  </si>
  <si>
    <t>ARBITANA PRODUKT d.o.o. Rijeka</t>
  </si>
  <si>
    <t>Milutina Barača 15, 51000 Rijeka</t>
  </si>
  <si>
    <t>23057039320</t>
  </si>
  <si>
    <t>Jadranski trg 3 a, 51000 Rijeka</t>
  </si>
  <si>
    <t>DA</t>
  </si>
  <si>
    <t>ERSTE&amp;STEIERMÄRKISCHE BANKA d.d.</t>
  </si>
  <si>
    <t>39947508283</t>
  </si>
  <si>
    <t>RAD - A.V., d.o.o.</t>
  </si>
  <si>
    <t>Ulica kralja Dmitrije Zvonimira 15, 10410 Velika Gorica</t>
  </si>
  <si>
    <t>RO-MI d.o.o.</t>
  </si>
  <si>
    <t>16306354320</t>
  </si>
  <si>
    <t>Donji Sroki 12, 51216 Viškovo</t>
  </si>
  <si>
    <t>22934203667</t>
  </si>
  <si>
    <t>CENTRALŠPED d. o. o.</t>
  </si>
  <si>
    <t>Industrijska zona b. b., Robni terminal, 51224 Kukuljanovo</t>
  </si>
  <si>
    <t>48559435696</t>
  </si>
  <si>
    <t>OMNITEH d.o.o.</t>
  </si>
  <si>
    <t>Samoborska cesta 145, 10000 Zagreb</t>
  </si>
  <si>
    <t>PANJKOVIĆ VELIBOR, JAVNI BILJEŽNIK</t>
  </si>
  <si>
    <t>44946290111</t>
  </si>
  <si>
    <t>Ante Stračevića 4, 51000 Rijeka</t>
  </si>
  <si>
    <t>03365973101</t>
  </si>
  <si>
    <t>GS1 CROATIA</t>
  </si>
  <si>
    <t>Preradovićeva ulica 35, 10000 Zagreb</t>
  </si>
  <si>
    <t>87971197112</t>
  </si>
  <si>
    <t>BENUSSI d.o.o.</t>
  </si>
  <si>
    <t>Fažanska cesta 86, 52100 Fažana</t>
  </si>
  <si>
    <t>76154765407</t>
  </si>
  <si>
    <t>MANŠPED d.o.o.</t>
  </si>
  <si>
    <t>Kukuljanovo 387, 51227 Kukuljanovo</t>
  </si>
  <si>
    <t>84286315846</t>
  </si>
  <si>
    <t>NOVOPACK d.o.o.</t>
  </si>
  <si>
    <t>Popovićev put 8, 51211 Matulji</t>
  </si>
  <si>
    <t>08720210702</t>
  </si>
  <si>
    <t>HŽ CARGO d.o.o.</t>
  </si>
  <si>
    <t>Ulica Vjekoslava Heinzela 51, 10000 Zagreb</t>
  </si>
  <si>
    <t>19158233033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</si>
  <si>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(Erste banka d.d.).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</si>
  <si>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(Kukuljanovo 387).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</si>
  <si>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(GS1 CROATIA D.O.O.) i adresu vjerovnika (Tuškanac 14, Zagreb).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</si>
  <si>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(BRENUSSI d.o.o.) i adresu vjerovnika (Žegoti bb, 51215 Kastav).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</si>
  <si>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neispravnu adresu vjerovnika (V. Spinčića 2, 51000 Rijeka).</t>
    </r>
  </si>
  <si>
    <t>METIS d.d.</t>
  </si>
  <si>
    <t xml:space="preserve">Kukuljanovo 414, 51227 Kukuljanovo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</si>
  <si>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neispravan naziv vjerovnika (Metis d.o.o.).</t>
    </r>
  </si>
  <si>
    <t>BOSPOL d.o.o.</t>
  </si>
  <si>
    <t>Višnjik 34c, Sarajevo, BIH</t>
  </si>
  <si>
    <t>Fiziodom M. Zavnik</t>
  </si>
  <si>
    <t>Gaberje 106, 6222 Štanjel</t>
  </si>
  <si>
    <t>Vesta Trade d.o.o.</t>
  </si>
  <si>
    <t>65918029671</t>
  </si>
  <si>
    <t>IMPULS-LEASING d.o.o.</t>
  </si>
  <si>
    <t>Ulica Velimira Škorpika 24 /1, 10000 Zagreb</t>
  </si>
  <si>
    <t>90275854576</t>
  </si>
  <si>
    <t>PORSCHE LEASING d.o.o.</t>
  </si>
  <si>
    <t>Ulica Velimira Škorpika 21, 10000 Zagreb</t>
  </si>
  <si>
    <t>Redovna tražbina</t>
  </si>
  <si>
    <t>15.05.2024.</t>
  </si>
  <si>
    <t>DA
500.000,00 kn</t>
  </si>
  <si>
    <t>Ugovor o financijskom leasingu broj 157872</t>
  </si>
  <si>
    <t>Izlučno pravo</t>
  </si>
  <si>
    <t>Mercedes-Benz E220 d Aut., br.šasije WDD2130041A698588</t>
  </si>
  <si>
    <t>17.05.2024.</t>
  </si>
  <si>
    <t>1. Ugovor o financijskom leasingu br. 45170
2. Ugovor o financijskom leasingu s nepromjenjivom nominalnom kamatno  stopom br. 58419</t>
  </si>
  <si>
    <t>22.05.2024.</t>
  </si>
  <si>
    <t>Ugovor o zakupu poslovnog prostora</t>
  </si>
  <si>
    <t>IMEX BANKA d.d.</t>
  </si>
  <si>
    <t>Tolstojeva 6, Split</t>
  </si>
  <si>
    <t>99326633206</t>
  </si>
  <si>
    <t>NE</t>
  </si>
  <si>
    <t>23.05.2024.</t>
  </si>
  <si>
    <t>Ugovor o otvaranju i vođenju transakcijskog računa od 19.05.2013.godine</t>
  </si>
  <si>
    <t>REPUBLIKA HRVATSKA MINISTARSTVO FINANCIJA</t>
  </si>
  <si>
    <t>18683136487</t>
  </si>
  <si>
    <t>Katančićeva ulica 5, Zagreb</t>
  </si>
  <si>
    <t>24.05.2024.</t>
  </si>
  <si>
    <t>Porezni dug</t>
  </si>
  <si>
    <t>DA
48.198,28 EUR</t>
  </si>
  <si>
    <t>Razlučno pravo</t>
  </si>
  <si>
    <t>HŽ INFRASTRUKTURA d.o.o.</t>
  </si>
  <si>
    <t>39901919995</t>
  </si>
  <si>
    <t>Mihanovićeva ulica 12, 10000 Zagreb</t>
  </si>
  <si>
    <t>Obračun kamata s pripadajućom dokumentacijom</t>
  </si>
  <si>
    <t>FINANCIJSKA AGENCIJA</t>
  </si>
  <si>
    <t>85821130368</t>
  </si>
  <si>
    <t xml:space="preserve">Ulica grada Vukovara 70, 10000 Zagreb </t>
  </si>
  <si>
    <t>28.05.2024.</t>
  </si>
  <si>
    <t>Provedba osnova za plaćanje-prisilna naplata</t>
  </si>
  <si>
    <t>29.05.2024.</t>
  </si>
  <si>
    <t>Izjava od 12.02.2013.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</si>
  <si>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nije dostavio na propisanom obrascu.</t>
    </r>
  </si>
  <si>
    <t xml:space="preserve">Ugovor o kreditu broj 5002312319 od 24.04.2023.
Ugovor o kreditu broj 5002313330 od 25.04.2023.
Ugovor o otvaranju i vođenju poslovnog računa 1100974966 od 28.05.2020.
</t>
  </si>
  <si>
    <t>DA
104.697,95 EUR</t>
  </si>
  <si>
    <t>RIO d.o.o.</t>
  </si>
  <si>
    <t>60667234687</t>
  </si>
  <si>
    <t>03.06.2024.</t>
  </si>
  <si>
    <t>Ugovor o zakupu</t>
  </si>
  <si>
    <t>Izviđačka 13, 51000 Rijeka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</si>
  <si>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naveo adresu koja ne odgovara podacima iz OIB sustava (Slavka Tomašića 5, Rijeka)</t>
    </r>
  </si>
  <si>
    <t>27.05.2024.</t>
  </si>
  <si>
    <t>DA
10.000,00 kn</t>
  </si>
  <si>
    <t>Rješenje Republike Hrvatske, Min. Fin., Porezne uprave, Područnog ureda Rijeka rješenje o ovrsi pljenidbom, procjenom i prodajom motornog vozila, klasa: UP/I-415-02/2024-001/00514, ur.broj: 513-007-08/2024-02 od 19.03.2024.
-dopis Min. Fin., Porezne uprave Ministarstvu unutarnjih poslova, klasa: UP/I-415-02/2024-01/514, ur.broj: 513-07-08/24-03 od 26.03.2024.</t>
  </si>
  <si>
    <t>teretni automobil marke IVECO, 35C11V/DAILY, god. proizvodnje 2001., br. šasije ZCFC3572005311305, reg. oznaka RI446JB;
teretni automobil, marke IVECO, 35C13V/DAILY, god. proizvodnje 2003., br. šasije ZCFC3591005435185, reg. oznaka RI831KL;
osobni automobil, marke NISSAN, 2.2. DCI 4X2/X-TRAIL, god. proizvodnje 2006., broj šasije JN1TENT30U0328853, reg. oznaka RI608OH;
teretni automobil, marke IVECO, 35C13V/DAILY, god. proizvodnje 2006., br. šasije ZCFC3591005611349, reg. oznaka RI3684P
teretni automobil, marke IVECO, 35C13V/DAILY, god. proizvodnje 2012., br. šasije ZCFC359300D473796, reg. oznaka RI2339O</t>
  </si>
  <si>
    <t xml:space="preserve">DA
63.574,73 EUR
</t>
  </si>
  <si>
    <t xml:space="preserve">1. TOYOTA RAV4 HYBRID MY21 2.5 HSD 4X2 5D E-CVT ELEGANT, godina proizvodnje 2020, broj šasije: JTMW23FV10D065635; 
2. NISSAN QASHQAI 1.5 dci, god. proizvodnje 2020, broj šasije: SJNFAAJ11U2789129
</t>
  </si>
  <si>
    <t>10.06.2024.</t>
  </si>
  <si>
    <r>
      <rPr>
        <b/>
        <sz val="8"/>
        <color rgb="FFFF0000"/>
        <rFont val="Arial"/>
        <family val="2"/>
        <charset val="238"/>
      </rPr>
      <t>Vjerovnik</t>
    </r>
    <r>
      <rPr>
        <sz val="8"/>
        <color rgb="FFFF0000"/>
        <rFont val="Arial"/>
        <family val="2"/>
        <charset val="238"/>
      </rPr>
      <t xml:space="preserve"> je podneskom od 03.03.2024. povukao prijavu tražbine</t>
    </r>
  </si>
  <si>
    <t>118-08-4012-24-16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</si>
</sst>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="90" zoomScaleNormal="90" workbookViewId="0">
      <selection activeCell="S19" sqref="S19"/>
    </sheetView>
  </sheetViews>
  <sheetFormatPr defaultRowHeight="13.2" x14ac:dyDescent="0.25"/>
  <cols>
    <col min="1" max="1" width="4.33203125" style="1" customWidth="1"/>
    <col min="2" max="2" width="21.109375" style="8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7.8867187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664062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7.44140625" style="1" customWidth="1"/>
    <col min="19" max="19" width="31.88671875" style="1" customWidth="1"/>
    <col min="20" max="20" width="13.5546875" style="1" bestFit="1" customWidth="1"/>
  </cols>
  <sheetData>
    <row r="1" spans="1:20" s="4" customFormat="1" ht="12" x14ac:dyDescent="0.2">
      <c r="A1" s="52" t="s">
        <v>0</v>
      </c>
      <c r="B1" s="52"/>
      <c r="C1" s="52"/>
      <c r="D1" s="53" t="s">
        <v>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s="4" customFormat="1" ht="10.199999999999999" x14ac:dyDescent="0.2">
      <c r="A2" s="52" t="s">
        <v>2</v>
      </c>
      <c r="B2" s="52"/>
      <c r="C2" s="52"/>
      <c r="D2" s="54" t="s">
        <v>140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s="4" customFormat="1" ht="10.199999999999999" x14ac:dyDescent="0.2">
      <c r="A3" s="52" t="s">
        <v>21</v>
      </c>
      <c r="B3" s="52" t="s">
        <v>3</v>
      </c>
      <c r="C3" s="52"/>
      <c r="D3" s="55" t="s">
        <v>33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s="4" customFormat="1" ht="10.199999999999999" x14ac:dyDescent="0.2">
      <c r="A4" s="52" t="s">
        <v>22</v>
      </c>
      <c r="B4" s="52"/>
      <c r="C4" s="52"/>
      <c r="D4" s="55" t="s">
        <v>142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4" customFormat="1" ht="10.199999999999999" x14ac:dyDescent="0.2">
      <c r="A5" s="52" t="s">
        <v>4</v>
      </c>
      <c r="B5" s="52"/>
      <c r="C5" s="52"/>
      <c r="D5" s="55" t="s">
        <v>32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s="4" customFormat="1" ht="10.199999999999999" x14ac:dyDescent="0.2">
      <c r="A6" s="52" t="s">
        <v>5</v>
      </c>
      <c r="B6" s="52"/>
      <c r="C6" s="52"/>
      <c r="D6" s="55" t="s">
        <v>34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20" s="4" customFormat="1" ht="10.199999999999999" x14ac:dyDescent="0.2">
      <c r="A7" s="52" t="s">
        <v>6</v>
      </c>
      <c r="B7" s="52" t="s">
        <v>3</v>
      </c>
      <c r="C7" s="52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</row>
    <row r="8" spans="1:20" s="4" customFormat="1" ht="10.199999999999999" x14ac:dyDescent="0.2">
      <c r="A8" s="52" t="s">
        <v>7</v>
      </c>
      <c r="B8" s="52"/>
      <c r="C8" s="52"/>
      <c r="D8" s="55" t="s">
        <v>35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spans="1:20" s="4" customFormat="1" ht="10.199999999999999" x14ac:dyDescent="0.2">
      <c r="A9" s="52" t="s">
        <v>8</v>
      </c>
      <c r="B9" s="52"/>
      <c r="C9" s="52"/>
      <c r="D9" s="55">
        <v>12928523684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spans="1:20" s="4" customFormat="1" ht="10.199999999999999" x14ac:dyDescent="0.2">
      <c r="A10" s="52" t="s">
        <v>9</v>
      </c>
      <c r="B10" s="52"/>
      <c r="C10" s="52"/>
      <c r="D10" s="55" t="s">
        <v>36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61.2" x14ac:dyDescent="0.25">
      <c r="A13" s="11">
        <v>1</v>
      </c>
      <c r="B13" s="12" t="s">
        <v>60</v>
      </c>
      <c r="C13" s="13" t="s">
        <v>59</v>
      </c>
      <c r="D13" s="12" t="s">
        <v>61</v>
      </c>
      <c r="E13" s="14"/>
      <c r="F13" s="11" t="s">
        <v>39</v>
      </c>
      <c r="G13" s="15"/>
      <c r="H13" s="16">
        <v>2219.88</v>
      </c>
      <c r="I13" s="17"/>
      <c r="J13" s="17"/>
      <c r="K13" s="18"/>
      <c r="L13" s="19"/>
      <c r="M13" s="18"/>
      <c r="N13" s="19"/>
      <c r="O13" s="18"/>
      <c r="P13" s="19"/>
      <c r="Q13" s="17"/>
      <c r="R13" s="12"/>
      <c r="S13" s="17"/>
      <c r="T13" s="14" t="s">
        <v>75</v>
      </c>
    </row>
    <row r="14" spans="1:20" ht="20.399999999999999" x14ac:dyDescent="0.25">
      <c r="A14" s="11">
        <v>2</v>
      </c>
      <c r="B14" s="12" t="s">
        <v>80</v>
      </c>
      <c r="C14" s="13"/>
      <c r="D14" s="12" t="s">
        <v>81</v>
      </c>
      <c r="E14" s="14"/>
      <c r="F14" s="11" t="s">
        <v>39</v>
      </c>
      <c r="G14" s="15"/>
      <c r="H14" s="16">
        <v>5643.73</v>
      </c>
      <c r="I14" s="17"/>
      <c r="J14" s="17"/>
      <c r="K14" s="18"/>
      <c r="L14" s="19"/>
      <c r="M14" s="18"/>
      <c r="N14" s="19"/>
      <c r="O14" s="18"/>
      <c r="P14" s="19"/>
      <c r="Q14" s="17"/>
      <c r="R14" s="17"/>
      <c r="S14" s="17"/>
      <c r="T14" s="14"/>
    </row>
    <row r="15" spans="1:20" ht="40.799999999999997" x14ac:dyDescent="0.25">
      <c r="A15" s="11">
        <v>3</v>
      </c>
      <c r="B15" s="12" t="s">
        <v>48</v>
      </c>
      <c r="C15" s="13" t="s">
        <v>47</v>
      </c>
      <c r="D15" s="12" t="s">
        <v>49</v>
      </c>
      <c r="E15" s="14"/>
      <c r="F15" s="11" t="s">
        <v>39</v>
      </c>
      <c r="G15" s="15"/>
      <c r="H15" s="16">
        <v>324.93</v>
      </c>
      <c r="I15" s="17"/>
      <c r="J15" s="17"/>
      <c r="K15" s="18"/>
      <c r="L15" s="19"/>
      <c r="M15" s="18"/>
      <c r="N15" s="19"/>
      <c r="O15" s="18"/>
      <c r="P15" s="19"/>
      <c r="Q15" s="11"/>
      <c r="R15" s="12"/>
      <c r="S15" s="17"/>
      <c r="T15" s="14" t="s">
        <v>73</v>
      </c>
    </row>
    <row r="16" spans="1:20" ht="71.400000000000006" x14ac:dyDescent="0.25">
      <c r="A16" s="11">
        <v>4</v>
      </c>
      <c r="B16" s="12" t="s">
        <v>40</v>
      </c>
      <c r="C16" s="13" t="s">
        <v>37</v>
      </c>
      <c r="D16" s="12" t="s">
        <v>38</v>
      </c>
      <c r="E16" s="14" t="s">
        <v>91</v>
      </c>
      <c r="F16" s="11" t="s">
        <v>39</v>
      </c>
      <c r="G16" s="15"/>
      <c r="H16" s="16">
        <v>103437.07</v>
      </c>
      <c r="I16" s="17" t="s">
        <v>39</v>
      </c>
      <c r="J16" s="17" t="s">
        <v>123</v>
      </c>
      <c r="K16" s="18"/>
      <c r="L16" s="19">
        <f>N16+P16</f>
        <v>104804.06999999999</v>
      </c>
      <c r="M16" s="18"/>
      <c r="N16" s="19">
        <f>99779.86+3856.29+1167.92</f>
        <v>104804.06999999999</v>
      </c>
      <c r="O16" s="18"/>
      <c r="P16" s="19"/>
      <c r="Q16" s="11" t="s">
        <v>127</v>
      </c>
      <c r="R16" s="12"/>
      <c r="S16" s="21" t="s">
        <v>126</v>
      </c>
      <c r="T16" s="14" t="s">
        <v>72</v>
      </c>
    </row>
    <row r="17" spans="1:20" ht="20.399999999999999" x14ac:dyDescent="0.25">
      <c r="A17" s="11">
        <v>5</v>
      </c>
      <c r="B17" s="12" t="s">
        <v>118</v>
      </c>
      <c r="C17" s="13" t="s">
        <v>119</v>
      </c>
      <c r="D17" s="12" t="s">
        <v>120</v>
      </c>
      <c r="E17" s="14" t="s">
        <v>91</v>
      </c>
      <c r="F17" s="11" t="s">
        <v>104</v>
      </c>
      <c r="G17" s="15"/>
      <c r="H17" s="16"/>
      <c r="I17" s="17" t="s">
        <v>39</v>
      </c>
      <c r="J17" s="17" t="s">
        <v>121</v>
      </c>
      <c r="K17" s="18"/>
      <c r="L17" s="19">
        <f>N17+P17</f>
        <v>528.96</v>
      </c>
      <c r="M17" s="18"/>
      <c r="N17" s="19">
        <v>528.96</v>
      </c>
      <c r="O17" s="18"/>
      <c r="P17" s="19"/>
      <c r="R17" s="12" t="s">
        <v>122</v>
      </c>
      <c r="S17" s="17"/>
      <c r="T17" s="14"/>
    </row>
    <row r="18" spans="1:20" ht="20.399999999999999" x14ac:dyDescent="0.25">
      <c r="A18" s="11">
        <v>6</v>
      </c>
      <c r="B18" s="12" t="s">
        <v>82</v>
      </c>
      <c r="C18" s="13"/>
      <c r="D18" s="12" t="s">
        <v>83</v>
      </c>
      <c r="E18" s="14"/>
      <c r="F18" s="11" t="s">
        <v>39</v>
      </c>
      <c r="G18" s="15"/>
      <c r="H18" s="16">
        <v>77623.27</v>
      </c>
      <c r="I18" s="17"/>
      <c r="J18" s="17"/>
      <c r="K18" s="18"/>
      <c r="L18" s="19"/>
      <c r="M18" s="18"/>
      <c r="N18" s="19"/>
      <c r="O18" s="18"/>
      <c r="P18" s="19"/>
      <c r="Q18" s="17"/>
      <c r="R18" s="12"/>
      <c r="S18" s="17"/>
      <c r="T18" s="14"/>
    </row>
    <row r="19" spans="1:20" ht="71.400000000000006" x14ac:dyDescent="0.25">
      <c r="A19" s="11">
        <v>7</v>
      </c>
      <c r="B19" s="12" t="s">
        <v>57</v>
      </c>
      <c r="C19" s="13" t="s">
        <v>56</v>
      </c>
      <c r="D19" s="12" t="s">
        <v>58</v>
      </c>
      <c r="E19" s="14" t="s">
        <v>91</v>
      </c>
      <c r="F19" s="11" t="s">
        <v>39</v>
      </c>
      <c r="G19" s="15"/>
      <c r="H19" s="16">
        <v>370</v>
      </c>
      <c r="I19" s="17" t="s">
        <v>39</v>
      </c>
      <c r="J19" s="17" t="s">
        <v>123</v>
      </c>
      <c r="K19" s="18">
        <f>M19+O19</f>
        <v>2787.77</v>
      </c>
      <c r="L19" s="19">
        <f>N19+P19</f>
        <v>370</v>
      </c>
      <c r="M19" s="18">
        <v>2787.77</v>
      </c>
      <c r="N19" s="19">
        <f>370</f>
        <v>370</v>
      </c>
      <c r="O19" s="18"/>
      <c r="P19" s="19"/>
      <c r="Q19" s="11" t="s">
        <v>135</v>
      </c>
      <c r="R19" s="20"/>
      <c r="S19" s="20" t="s">
        <v>124</v>
      </c>
      <c r="T19" s="14" t="s">
        <v>74</v>
      </c>
    </row>
    <row r="20" spans="1:20" ht="30.6" x14ac:dyDescent="0.25">
      <c r="A20" s="11">
        <v>8</v>
      </c>
      <c r="B20" s="21" t="s">
        <v>69</v>
      </c>
      <c r="C20" s="13" t="s">
        <v>68</v>
      </c>
      <c r="D20" s="21" t="s">
        <v>70</v>
      </c>
      <c r="E20" s="14" t="s">
        <v>91</v>
      </c>
      <c r="F20" s="17" t="s">
        <v>39</v>
      </c>
      <c r="G20" s="15"/>
      <c r="H20" s="16">
        <v>4794.07</v>
      </c>
      <c r="I20" s="17" t="s">
        <v>39</v>
      </c>
      <c r="J20" s="17" t="s">
        <v>99</v>
      </c>
      <c r="K20" s="18"/>
      <c r="L20" s="19">
        <f>N20+P20</f>
        <v>4206.7</v>
      </c>
      <c r="M20" s="18"/>
      <c r="N20" s="19">
        <f>4101.05+105.65</f>
        <v>4206.7</v>
      </c>
      <c r="O20" s="18"/>
      <c r="P20" s="19"/>
      <c r="Q20" s="17"/>
      <c r="R20" s="20" t="s">
        <v>100</v>
      </c>
      <c r="S20" s="17"/>
      <c r="T20" s="14"/>
    </row>
    <row r="21" spans="1:20" ht="51" x14ac:dyDescent="0.25">
      <c r="A21" s="26">
        <v>9</v>
      </c>
      <c r="B21" s="27" t="s">
        <v>114</v>
      </c>
      <c r="C21" s="28" t="s">
        <v>115</v>
      </c>
      <c r="D21" s="27" t="s">
        <v>116</v>
      </c>
      <c r="E21" s="29" t="s">
        <v>91</v>
      </c>
      <c r="F21" s="30" t="s">
        <v>104</v>
      </c>
      <c r="G21" s="31"/>
      <c r="H21" s="32"/>
      <c r="I21" s="30" t="s">
        <v>39</v>
      </c>
      <c r="J21" s="30" t="s">
        <v>110</v>
      </c>
      <c r="K21" s="33"/>
      <c r="L21" s="34">
        <f>N21+P21</f>
        <v>32.369999999999997</v>
      </c>
      <c r="M21" s="33"/>
      <c r="N21" s="34">
        <v>32.369999999999997</v>
      </c>
      <c r="O21" s="33"/>
      <c r="P21" s="34"/>
      <c r="Q21" s="30"/>
      <c r="R21" s="35" t="s">
        <v>117</v>
      </c>
      <c r="S21" s="30"/>
      <c r="T21" s="25" t="s">
        <v>141</v>
      </c>
    </row>
    <row r="22" spans="1:20" ht="20.399999999999999" x14ac:dyDescent="0.25">
      <c r="A22" s="11">
        <v>10</v>
      </c>
      <c r="B22" s="22" t="s">
        <v>101</v>
      </c>
      <c r="C22" s="23" t="s">
        <v>103</v>
      </c>
      <c r="D22" s="22" t="s">
        <v>102</v>
      </c>
      <c r="E22" s="14" t="s">
        <v>91</v>
      </c>
      <c r="F22" s="17" t="s">
        <v>104</v>
      </c>
      <c r="G22" s="15"/>
      <c r="H22" s="16"/>
      <c r="I22" s="17" t="s">
        <v>39</v>
      </c>
      <c r="J22" s="17" t="s">
        <v>105</v>
      </c>
      <c r="K22" s="18"/>
      <c r="L22" s="19">
        <f>N22+P22</f>
        <v>17.420000000000002</v>
      </c>
      <c r="M22" s="18"/>
      <c r="N22" s="19">
        <v>17.420000000000002</v>
      </c>
      <c r="O22" s="18"/>
      <c r="P22" s="19"/>
      <c r="Q22" s="17"/>
      <c r="R22" s="21" t="s">
        <v>106</v>
      </c>
      <c r="S22" s="17"/>
      <c r="T22" s="14"/>
    </row>
    <row r="23" spans="1:20" ht="30.6" x14ac:dyDescent="0.25">
      <c r="A23" s="38">
        <v>11</v>
      </c>
      <c r="B23" s="40" t="s">
        <v>86</v>
      </c>
      <c r="C23" s="42" t="s">
        <v>85</v>
      </c>
      <c r="D23" s="42" t="s">
        <v>87</v>
      </c>
      <c r="E23" s="14" t="s">
        <v>91</v>
      </c>
      <c r="F23" s="38" t="s">
        <v>39</v>
      </c>
      <c r="G23" s="44"/>
      <c r="H23" s="46">
        <v>43198.91</v>
      </c>
      <c r="I23" s="36" t="s">
        <v>39</v>
      </c>
      <c r="J23" s="36" t="s">
        <v>97</v>
      </c>
      <c r="K23" s="18"/>
      <c r="L23" s="19">
        <f>N23+P23</f>
        <v>44056.51</v>
      </c>
      <c r="M23" s="18"/>
      <c r="N23" s="19">
        <f>44056.29+0.22</f>
        <v>44056.51</v>
      </c>
      <c r="O23" s="18"/>
      <c r="P23" s="19"/>
      <c r="Q23" s="11" t="s">
        <v>138</v>
      </c>
      <c r="R23" s="21" t="s">
        <v>98</v>
      </c>
      <c r="S23" s="17"/>
      <c r="T23" s="14"/>
    </row>
    <row r="24" spans="1:20" ht="61.2" x14ac:dyDescent="0.25">
      <c r="A24" s="39"/>
      <c r="B24" s="41"/>
      <c r="C24" s="43"/>
      <c r="D24" s="43"/>
      <c r="E24" s="14" t="s">
        <v>95</v>
      </c>
      <c r="F24" s="39"/>
      <c r="G24" s="45"/>
      <c r="H24" s="47"/>
      <c r="I24" s="37"/>
      <c r="J24" s="37"/>
      <c r="K24" s="18"/>
      <c r="L24" s="19"/>
      <c r="M24" s="18"/>
      <c r="N24" s="19"/>
      <c r="O24" s="18"/>
      <c r="P24" s="19"/>
      <c r="Q24" s="11"/>
      <c r="R24" s="21" t="s">
        <v>98</v>
      </c>
      <c r="S24" s="14" t="s">
        <v>139</v>
      </c>
      <c r="T24" s="14"/>
    </row>
    <row r="25" spans="1:20" ht="51" x14ac:dyDescent="0.25">
      <c r="A25" s="11">
        <v>12</v>
      </c>
      <c r="B25" s="21" t="s">
        <v>63</v>
      </c>
      <c r="C25" s="13" t="s">
        <v>62</v>
      </c>
      <c r="D25" s="21" t="s">
        <v>64</v>
      </c>
      <c r="E25" s="14"/>
      <c r="F25" s="11" t="s">
        <v>39</v>
      </c>
      <c r="G25" s="15"/>
      <c r="H25" s="16">
        <v>625</v>
      </c>
      <c r="I25" s="17"/>
      <c r="J25" s="17"/>
      <c r="K25" s="18"/>
      <c r="L25" s="19"/>
      <c r="M25" s="18"/>
      <c r="N25" s="19"/>
      <c r="O25" s="18"/>
      <c r="P25" s="19"/>
      <c r="Q25" s="17"/>
      <c r="R25" s="20"/>
      <c r="S25" s="17"/>
      <c r="T25" s="14" t="s">
        <v>76</v>
      </c>
    </row>
    <row r="26" spans="1:20" ht="40.799999999999997" x14ac:dyDescent="0.25">
      <c r="A26" s="11">
        <v>13</v>
      </c>
      <c r="B26" s="12" t="s">
        <v>77</v>
      </c>
      <c r="C26" s="13" t="s">
        <v>71</v>
      </c>
      <c r="D26" s="12" t="s">
        <v>78</v>
      </c>
      <c r="E26" s="14"/>
      <c r="F26" s="11" t="s">
        <v>39</v>
      </c>
      <c r="G26" s="15"/>
      <c r="H26" s="16">
        <v>477.5</v>
      </c>
      <c r="I26" s="17"/>
      <c r="J26" s="17"/>
      <c r="K26" s="18"/>
      <c r="L26" s="19"/>
      <c r="M26" s="18"/>
      <c r="N26" s="19"/>
      <c r="O26" s="18"/>
      <c r="P26" s="19"/>
      <c r="Q26" s="17"/>
      <c r="R26" s="20"/>
      <c r="S26" s="17"/>
      <c r="T26" s="14" t="s">
        <v>79</v>
      </c>
    </row>
    <row r="27" spans="1:20" ht="20.399999999999999" x14ac:dyDescent="0.25">
      <c r="A27" s="11">
        <v>14</v>
      </c>
      <c r="B27" s="21" t="s">
        <v>66</v>
      </c>
      <c r="C27" s="13" t="s">
        <v>65</v>
      </c>
      <c r="D27" s="21" t="s">
        <v>67</v>
      </c>
      <c r="E27" s="14"/>
      <c r="F27" s="17" t="s">
        <v>39</v>
      </c>
      <c r="G27" s="15"/>
      <c r="H27" s="16">
        <v>87.5</v>
      </c>
      <c r="I27" s="17"/>
      <c r="J27" s="17"/>
      <c r="K27" s="18"/>
      <c r="L27" s="19"/>
      <c r="M27" s="18"/>
      <c r="N27" s="19"/>
      <c r="O27" s="18"/>
      <c r="P27" s="19"/>
      <c r="Q27" s="17"/>
      <c r="R27" s="17"/>
      <c r="S27" s="17"/>
      <c r="T27" s="14"/>
    </row>
    <row r="28" spans="1:20" ht="20.399999999999999" x14ac:dyDescent="0.25">
      <c r="A28" s="11">
        <v>15</v>
      </c>
      <c r="B28" s="12" t="s">
        <v>51</v>
      </c>
      <c r="C28" s="13" t="s">
        <v>50</v>
      </c>
      <c r="D28" s="12" t="s">
        <v>52</v>
      </c>
      <c r="E28" s="14"/>
      <c r="F28" s="11" t="s">
        <v>39</v>
      </c>
      <c r="G28" s="15"/>
      <c r="H28" s="16">
        <v>1003.45</v>
      </c>
      <c r="I28" s="17"/>
      <c r="J28" s="17"/>
      <c r="K28" s="18"/>
      <c r="L28" s="19"/>
      <c r="M28" s="18"/>
      <c r="N28" s="19"/>
      <c r="O28" s="18"/>
      <c r="P28" s="19"/>
      <c r="Q28" s="11"/>
      <c r="R28" s="12"/>
      <c r="S28" s="17"/>
      <c r="T28" s="14"/>
    </row>
    <row r="29" spans="1:20" ht="20.399999999999999" x14ac:dyDescent="0.25">
      <c r="A29" s="11">
        <v>16</v>
      </c>
      <c r="B29" s="12" t="s">
        <v>53</v>
      </c>
      <c r="C29" s="13" t="s">
        <v>54</v>
      </c>
      <c r="D29" s="12" t="s">
        <v>55</v>
      </c>
      <c r="E29" s="14"/>
      <c r="F29" s="11" t="s">
        <v>39</v>
      </c>
      <c r="G29" s="15"/>
      <c r="H29" s="16">
        <v>87.11</v>
      </c>
      <c r="I29" s="17"/>
      <c r="J29" s="17"/>
      <c r="K29" s="18"/>
      <c r="L29" s="19"/>
      <c r="M29" s="18"/>
      <c r="N29" s="19"/>
      <c r="O29" s="18"/>
      <c r="P29" s="19"/>
      <c r="Q29" s="17"/>
      <c r="R29" s="17"/>
      <c r="S29" s="17"/>
      <c r="T29" s="14"/>
    </row>
    <row r="30" spans="1:20" ht="20.399999999999999" x14ac:dyDescent="0.25">
      <c r="A30" s="38">
        <v>17</v>
      </c>
      <c r="B30" s="40" t="s">
        <v>89</v>
      </c>
      <c r="C30" s="42" t="s">
        <v>88</v>
      </c>
      <c r="D30" s="40" t="s">
        <v>90</v>
      </c>
      <c r="E30" s="14" t="s">
        <v>91</v>
      </c>
      <c r="F30" s="38" t="s">
        <v>39</v>
      </c>
      <c r="G30" s="44"/>
      <c r="H30" s="48">
        <v>75400</v>
      </c>
      <c r="I30" s="36" t="s">
        <v>39</v>
      </c>
      <c r="J30" s="36" t="s">
        <v>92</v>
      </c>
      <c r="K30" s="18"/>
      <c r="L30" s="19"/>
      <c r="M30" s="18"/>
      <c r="N30" s="19"/>
      <c r="O30" s="18"/>
      <c r="P30" s="19"/>
      <c r="Q30" s="11" t="s">
        <v>93</v>
      </c>
      <c r="R30" s="50" t="s">
        <v>94</v>
      </c>
      <c r="S30" s="17"/>
      <c r="T30" s="14"/>
    </row>
    <row r="31" spans="1:20" ht="20.399999999999999" x14ac:dyDescent="0.25">
      <c r="A31" s="39"/>
      <c r="B31" s="41"/>
      <c r="C31" s="43"/>
      <c r="D31" s="41"/>
      <c r="E31" s="14" t="s">
        <v>95</v>
      </c>
      <c r="F31" s="39"/>
      <c r="G31" s="45"/>
      <c r="H31" s="49"/>
      <c r="I31" s="37"/>
      <c r="J31" s="37"/>
      <c r="K31" s="18"/>
      <c r="L31" s="19"/>
      <c r="M31" s="18"/>
      <c r="N31" s="19"/>
      <c r="O31" s="18"/>
      <c r="P31" s="19"/>
      <c r="Q31" s="11"/>
      <c r="R31" s="51"/>
      <c r="S31" s="21" t="s">
        <v>96</v>
      </c>
      <c r="T31" s="14"/>
    </row>
    <row r="32" spans="1:20" ht="30.6" x14ac:dyDescent="0.25">
      <c r="A32" s="11">
        <v>18</v>
      </c>
      <c r="B32" s="24" t="s">
        <v>42</v>
      </c>
      <c r="C32" s="13" t="s">
        <v>41</v>
      </c>
      <c r="D32" s="12" t="s">
        <v>43</v>
      </c>
      <c r="E32" s="14"/>
      <c r="F32" s="11" t="s">
        <v>39</v>
      </c>
      <c r="G32" s="15"/>
      <c r="H32" s="16">
        <v>15528.3</v>
      </c>
      <c r="I32" s="17"/>
      <c r="J32" s="17"/>
      <c r="K32" s="18"/>
      <c r="L32" s="19"/>
      <c r="M32" s="18"/>
      <c r="N32" s="19"/>
      <c r="O32" s="18"/>
      <c r="P32" s="19"/>
      <c r="Q32" s="17"/>
      <c r="R32" s="12"/>
      <c r="S32" s="17"/>
      <c r="T32" s="14"/>
    </row>
    <row r="33" spans="1:20" ht="20.399999999999999" x14ac:dyDescent="0.25">
      <c r="A33" s="38">
        <v>19</v>
      </c>
      <c r="B33" s="40" t="s">
        <v>107</v>
      </c>
      <c r="C33" s="42" t="s">
        <v>108</v>
      </c>
      <c r="D33" s="40" t="s">
        <v>109</v>
      </c>
      <c r="E33" s="14" t="s">
        <v>91</v>
      </c>
      <c r="F33" s="38" t="s">
        <v>104</v>
      </c>
      <c r="G33" s="44"/>
      <c r="H33" s="46"/>
      <c r="I33" s="36" t="s">
        <v>39</v>
      </c>
      <c r="J33" s="36" t="s">
        <v>110</v>
      </c>
      <c r="K33" s="18"/>
      <c r="L33" s="19">
        <f>N33+P33</f>
        <v>48198.28</v>
      </c>
      <c r="M33" s="18"/>
      <c r="N33" s="19">
        <f>46948.53+1093.1</f>
        <v>48041.63</v>
      </c>
      <c r="O33" s="18"/>
      <c r="P33" s="19">
        <v>156.65</v>
      </c>
      <c r="Q33" s="11" t="s">
        <v>112</v>
      </c>
      <c r="R33" s="12" t="s">
        <v>111</v>
      </c>
      <c r="S33" s="17"/>
      <c r="T33" s="14"/>
    </row>
    <row r="34" spans="1:20" ht="204" x14ac:dyDescent="0.25">
      <c r="A34" s="39"/>
      <c r="B34" s="41"/>
      <c r="C34" s="43"/>
      <c r="D34" s="41"/>
      <c r="E34" s="14" t="s">
        <v>113</v>
      </c>
      <c r="F34" s="39"/>
      <c r="G34" s="45"/>
      <c r="H34" s="47"/>
      <c r="I34" s="37"/>
      <c r="J34" s="37"/>
      <c r="K34" s="18"/>
      <c r="L34" s="19"/>
      <c r="M34" s="18"/>
      <c r="N34" s="19"/>
      <c r="O34" s="18"/>
      <c r="P34" s="19"/>
      <c r="Q34" s="11"/>
      <c r="R34" s="12" t="s">
        <v>136</v>
      </c>
      <c r="S34" s="21" t="s">
        <v>137</v>
      </c>
      <c r="T34" s="14"/>
    </row>
    <row r="35" spans="1:20" ht="81.599999999999994" x14ac:dyDescent="0.25">
      <c r="A35" s="11">
        <v>20</v>
      </c>
      <c r="B35" s="12" t="s">
        <v>128</v>
      </c>
      <c r="C35" s="13" t="s">
        <v>129</v>
      </c>
      <c r="D35" s="12" t="s">
        <v>132</v>
      </c>
      <c r="E35" s="14" t="s">
        <v>91</v>
      </c>
      <c r="F35" s="11" t="s">
        <v>104</v>
      </c>
      <c r="G35" s="15"/>
      <c r="H35" s="16"/>
      <c r="I35" s="17" t="s">
        <v>39</v>
      </c>
      <c r="J35" s="17" t="s">
        <v>130</v>
      </c>
      <c r="K35" s="18">
        <f>M35+O35</f>
        <v>139257.38</v>
      </c>
      <c r="L35" s="19">
        <f>N35+P35</f>
        <v>18482.63</v>
      </c>
      <c r="M35" s="18">
        <v>139257.38</v>
      </c>
      <c r="N35" s="19">
        <v>18482.63</v>
      </c>
      <c r="O35" s="18"/>
      <c r="P35" s="19"/>
      <c r="Q35" s="11"/>
      <c r="R35" s="12" t="s">
        <v>131</v>
      </c>
      <c r="S35" s="21"/>
      <c r="T35" s="14" t="s">
        <v>133</v>
      </c>
    </row>
    <row r="36" spans="1:20" ht="20.399999999999999" x14ac:dyDescent="0.25">
      <c r="A36" s="11">
        <v>21</v>
      </c>
      <c r="B36" s="21" t="s">
        <v>44</v>
      </c>
      <c r="C36" s="13" t="s">
        <v>45</v>
      </c>
      <c r="D36" s="21" t="s">
        <v>46</v>
      </c>
      <c r="E36" s="14"/>
      <c r="F36" s="17" t="s">
        <v>39</v>
      </c>
      <c r="G36" s="15"/>
      <c r="H36" s="16">
        <v>4380.72</v>
      </c>
      <c r="I36" s="17"/>
      <c r="J36" s="17"/>
      <c r="K36" s="18"/>
      <c r="L36" s="19"/>
      <c r="M36" s="18"/>
      <c r="N36" s="19"/>
      <c r="O36" s="18"/>
      <c r="P36" s="19"/>
      <c r="Q36" s="17"/>
      <c r="R36" s="12"/>
      <c r="S36" s="17"/>
      <c r="T36" s="14"/>
    </row>
    <row r="37" spans="1:20" ht="40.799999999999997" x14ac:dyDescent="0.25">
      <c r="A37" s="11">
        <v>22</v>
      </c>
      <c r="B37" s="12" t="s">
        <v>84</v>
      </c>
      <c r="C37" s="13"/>
      <c r="D37" s="12" t="s">
        <v>81</v>
      </c>
      <c r="E37" s="14"/>
      <c r="F37" s="11" t="s">
        <v>39</v>
      </c>
      <c r="G37" s="15"/>
      <c r="H37" s="16">
        <v>38358.199999999997</v>
      </c>
      <c r="I37" s="17" t="s">
        <v>39</v>
      </c>
      <c r="J37" s="17" t="s">
        <v>134</v>
      </c>
      <c r="K37" s="18"/>
      <c r="L37" s="19"/>
      <c r="M37" s="18"/>
      <c r="N37" s="19"/>
      <c r="O37" s="18"/>
      <c r="P37" s="19"/>
      <c r="Q37" s="17"/>
      <c r="R37" s="17"/>
      <c r="S37" s="17"/>
      <c r="T37" s="14" t="s">
        <v>125</v>
      </c>
    </row>
  </sheetData>
  <autoFilter ref="A12:T37" xr:uid="{00000000-0009-0000-0000-000000000000}"/>
  <sortState xmlns:xlrd2="http://schemas.microsoft.com/office/spreadsheetml/2017/richdata2" ref="B13:T31">
    <sortCondition ref="B13:B31"/>
  </sortState>
  <mergeCells count="48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30:A31"/>
    <mergeCell ref="B30:B31"/>
    <mergeCell ref="C30:C31"/>
    <mergeCell ref="D30:D31"/>
    <mergeCell ref="F30:F31"/>
    <mergeCell ref="G30:G31"/>
    <mergeCell ref="H30:H31"/>
    <mergeCell ref="I30:I31"/>
    <mergeCell ref="J30:J31"/>
    <mergeCell ref="R30:R31"/>
    <mergeCell ref="J23:J24"/>
    <mergeCell ref="A23:A24"/>
    <mergeCell ref="B23:B24"/>
    <mergeCell ref="C23:C24"/>
    <mergeCell ref="D23:D24"/>
    <mergeCell ref="I23:I24"/>
    <mergeCell ref="F23:F24"/>
    <mergeCell ref="G23:G24"/>
    <mergeCell ref="H23:H24"/>
    <mergeCell ref="J33:J34"/>
    <mergeCell ref="A33:A34"/>
    <mergeCell ref="B33:B34"/>
    <mergeCell ref="C33:C34"/>
    <mergeCell ref="D33:D34"/>
    <mergeCell ref="I33:I34"/>
    <mergeCell ref="F33:F34"/>
    <mergeCell ref="G33:G34"/>
    <mergeCell ref="H33:H34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2024-06-10T10:18:19Z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