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tražbina'!$A$12:$T$161</definedName>
    <definedName name="_xlnm.Print_Titles" localSheetId="0">'Prijave tražbina'!$12:$12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1" l="1"/>
  <c r="L38" i="1" s="1"/>
  <c r="N129" i="1"/>
  <c r="L129" i="1" s="1"/>
  <c r="L67" i="1"/>
  <c r="N67" i="1"/>
  <c r="L134" i="1"/>
  <c r="N135" i="1"/>
  <c r="L135" i="1" s="1"/>
  <c r="N134" i="1"/>
  <c r="N91" i="1" l="1"/>
  <c r="L91" i="1" s="1"/>
  <c r="N34" i="1"/>
  <c r="L34" i="1" s="1"/>
  <c r="N41" i="1"/>
  <c r="L41" i="1" s="1"/>
  <c r="N92" i="1" l="1"/>
  <c r="L92" i="1" s="1"/>
  <c r="N153" i="1" l="1"/>
  <c r="L153" i="1" s="1"/>
  <c r="N16" i="1" l="1"/>
  <c r="L16" i="1" s="1"/>
  <c r="L151" i="1"/>
  <c r="N150" i="1"/>
  <c r="L150" i="1" s="1"/>
  <c r="L28" i="1"/>
  <c r="N14" i="1" l="1"/>
  <c r="L14" i="1" s="1"/>
  <c r="N33" i="1" l="1"/>
  <c r="L33" i="1" s="1"/>
  <c r="L117" i="1"/>
  <c r="N121" i="1" l="1"/>
  <c r="L121" i="1" s="1"/>
  <c r="N116" i="1"/>
  <c r="N115" i="1"/>
  <c r="L115" i="1" l="1"/>
  <c r="L57" i="1"/>
</calcChain>
</file>

<file path=xl/sharedStrings.xml><?xml version="1.0" encoding="utf-8"?>
<sst xmlns="http://schemas.openxmlformats.org/spreadsheetml/2006/main" count="607" uniqueCount="413">
  <si>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</si>
  <si>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</si>
  <si>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</si>
  <si>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</si>
  <si>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</si>
  <si>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</si>
  <si>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</si>
  <si>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</si>
  <si>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</si>
  <si>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</si>
  <si>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</si>
  <si>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</si>
  <si>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</si>
  <si>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</si>
  <si>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</si>
  <si>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</si>
  <si>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</si>
  <si>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</si>
  <si>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</si>
  <si>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</si>
  <si>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</si>
  <si>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</si>
  <si>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</si>
  <si>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</si>
  <si>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</si>
  <si>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</si>
  <si>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</si>
  <si>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</si>
  <si>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</si>
  <si>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</si>
  <si>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</si>
  <si>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</si>
  <si>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</si>
  <si>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034-011/24-10/26</t>
  </si>
  <si>
    <t>St-20/2024</t>
  </si>
  <si>
    <t>INFLOW d.o.o.</t>
  </si>
  <si>
    <t>Veprinačkog Statuta 2 , 51410 Opatija</t>
  </si>
  <si>
    <t>A.B.S. d.o.o. za proizvodnju i trgovinu</t>
  </si>
  <si>
    <t>KUKURINI 22, PIĆAN</t>
  </si>
  <si>
    <t>ADDIKO BANK d.d.</t>
  </si>
  <si>
    <t>SLAVONSKA AVENIJA 6, ZAGREB</t>
  </si>
  <si>
    <t>ADRIATIC OSIGURANJE d.d.</t>
  </si>
  <si>
    <t>LISTOPADSKA 2, ZAGREB</t>
  </si>
  <si>
    <t>ŽEGOTI 39/9, 51215 KASTAV</t>
  </si>
  <si>
    <t>ANTE-INŽENJERSTVO D.O.O.</t>
  </si>
  <si>
    <t>PETRA KREŠIMIRA 19, 21266 ZMIJAVCI</t>
  </si>
  <si>
    <t>ZDRAVKA KUČIĆA 37, RIJEKA</t>
  </si>
  <si>
    <t>AUTO BENUSSI d.o.o.</t>
  </si>
  <si>
    <t>INDRUSTRIJSKA ULICA 2/D, 52100 PULA</t>
  </si>
  <si>
    <t>PRAPUTNJAK 20, PRAPUTNJAK</t>
  </si>
  <si>
    <t>SPINČIĆI 42b, KASTAV</t>
  </si>
  <si>
    <t>ZASTENICE 98, 51219 ČAVLI</t>
  </si>
  <si>
    <t>BENUSSI D.O.O.</t>
  </si>
  <si>
    <t>FAŽANSKA CESTA 86, FAŽANA 52212</t>
  </si>
  <si>
    <t>BILD TRADE D.O.O.</t>
  </si>
  <si>
    <t>BELIĆI 11, KASTAV</t>
  </si>
  <si>
    <t>BRINOX d.o.o.</t>
  </si>
  <si>
    <t>PUT U BREGI 7, OPATIJA</t>
  </si>
  <si>
    <t>VOZILIĆI 19, KRŠAN</t>
  </si>
  <si>
    <t>CLICK D.O.O.</t>
  </si>
  <si>
    <t>DR. ZDRAVKA KUČIĆA 39, RIJEKA</t>
  </si>
  <si>
    <t>CONSULO d.o.o.</t>
  </si>
  <si>
    <t>CIOTTINA 22,  51000 RIJEKA</t>
  </si>
  <si>
    <t>CROATIA AIRLINES D.D.</t>
  </si>
  <si>
    <t>BANI 75B, BUZIN, ZAGREB</t>
  </si>
  <si>
    <t>DALAUTO D.O.O.</t>
  </si>
  <si>
    <t>DANGUBIĆ d.o.o.</t>
  </si>
  <si>
    <t>SVETOG JURJA 26, RIJEKA</t>
  </si>
  <si>
    <t>DINFENG D.O.O.</t>
  </si>
  <si>
    <t>DOKA HRVATSKA D.O.O.</t>
  </si>
  <si>
    <t>RADNIČKA CESTA 173/9, 10135 ZAGREB</t>
  </si>
  <si>
    <t>MATIJE GUPCA 118, 10290 POJATNO</t>
  </si>
  <si>
    <t>ELNAB d.o.o.</t>
  </si>
  <si>
    <t xml:space="preserve">STUPARI bb, VIŠKOVO </t>
  </si>
  <si>
    <t>ENERGY CENTAR PLUS d.o.o.</t>
  </si>
  <si>
    <t>ETRADEX GORIVO d.o.o.</t>
  </si>
  <si>
    <t>STANCIJA PATAJ 45b, PAZIN</t>
  </si>
  <si>
    <t>EURO GRADNJA D.O.O.</t>
  </si>
  <si>
    <t>GARBINA 2A, POREČ</t>
  </si>
  <si>
    <t>TOMETIĆI 1a, KASTAV</t>
  </si>
  <si>
    <t>FERRO GRUPA D.O.O.</t>
  </si>
  <si>
    <t>ŽEGOTI B B, 51215 KASTAV</t>
  </si>
  <si>
    <t>FORUM d.o.o.</t>
  </si>
  <si>
    <t>DOLAC 14, RIJEKA</t>
  </si>
  <si>
    <t>FORUM UGOSTITELJSTVO D.O.O.</t>
  </si>
  <si>
    <t>ADAMIĆEVA 4, RIJEKA</t>
  </si>
  <si>
    <t>M. TITA 90/2, OPATIJA</t>
  </si>
  <si>
    <t>FRIGO LIBURNIJA D.O.O.</t>
  </si>
  <si>
    <t>PEHLIN 51, RIJEKA</t>
  </si>
  <si>
    <t>G.P.P. MIKIĆ D.O.O.</t>
  </si>
  <si>
    <t>UL. PUŠĆA 101, OMIŠALJ</t>
  </si>
  <si>
    <t>GENERALI OSIGURANJE d.d.</t>
  </si>
  <si>
    <t>SLAVONSKA AVENIJA 1b, ZAGREB</t>
  </si>
  <si>
    <t>GILJOKOP d.o.o.</t>
  </si>
  <si>
    <t>SRDOČI 58, 51000 RIJEKA</t>
  </si>
  <si>
    <t>GOR-DEL D.O.O.</t>
  </si>
  <si>
    <t>LUČIČKA CESTA BB, DELNICE</t>
  </si>
  <si>
    <t>GP KRK D.D.</t>
  </si>
  <si>
    <t>STJEPANA RADIĆA 31, KRK</t>
  </si>
  <si>
    <t>GRAMPIN D.O.O. - MOHO</t>
  </si>
  <si>
    <t>OBALA FRANA SUPILA 8, OPATIJA</t>
  </si>
  <si>
    <t xml:space="preserve">GRUPPO EFFE d.o.o. </t>
  </si>
  <si>
    <t>POPOVIĆEV PUT 2, MATULJI</t>
  </si>
  <si>
    <t>HEMON d.o.o.</t>
  </si>
  <si>
    <t>ISTARSKE DIVIZIJE 22/a, MATULJI</t>
  </si>
  <si>
    <t>HERBALIST D.O.O.</t>
  </si>
  <si>
    <t>VJEKOSLAVA SPINČIĆA 5, OPATIJA</t>
  </si>
  <si>
    <t>TRAVANJSKA 4, ZAGREB</t>
  </si>
  <si>
    <t>HOĆU KNJIGU D.O.O.</t>
  </si>
  <si>
    <t>BANJAVČIĆEVA ULICA 22, ZAGREB</t>
  </si>
  <si>
    <t>HRVATSKE AUTOCESTE D.O.O.</t>
  </si>
  <si>
    <t>UL. STJEPANA ŠIROLE 4, ZAGREB</t>
  </si>
  <si>
    <t>HRVATSKI TELEKOM d.d.</t>
  </si>
  <si>
    <t>RADNIČKA CESTA 21, 10135 ZAGREB</t>
  </si>
  <si>
    <t>PUT ZA TRBUHOVAC 7, OPATIJA</t>
  </si>
  <si>
    <t>IN TIME D.O.O.</t>
  </si>
  <si>
    <t>VELIKA CESTA 78, ZAGREB</t>
  </si>
  <si>
    <t>INSTAR CENTER D.O.O.</t>
  </si>
  <si>
    <t>UL. ANDRIJE KAČIĆA MIOŠIĆA 22C, VELIKA GORICA</t>
  </si>
  <si>
    <t>iRealOne j.d.o.o.</t>
  </si>
  <si>
    <t>BAŠTIJANOVA 79, RIJEKA</t>
  </si>
  <si>
    <t>PAJKOVIČI 15, PAJKOVIĆI</t>
  </si>
  <si>
    <t>Istyle d.o.o. za računalne usluge i srodno aktivno</t>
  </si>
  <si>
    <t>AVENIJA DUBROVNIK 16, ZAGREB</t>
  </si>
  <si>
    <t>PRILAZ IVANA VISINA 7, ZAGREB</t>
  </si>
  <si>
    <t>FRANA FOLNEGOVIĆA 1A, ZAGREB</t>
  </si>
  <si>
    <t>TRINAJSTIĆI 57, 51215 KASTAV</t>
  </si>
  <si>
    <t>JAMI OPREMA D.O.O.</t>
  </si>
  <si>
    <t>RUŽIĆEVA 22, RIJEKA</t>
  </si>
  <si>
    <t>RUDOLFA STROHALA 3, RIJEKA</t>
  </si>
  <si>
    <t>JOŽE ŠURANA 6, PAZIN</t>
  </si>
  <si>
    <t xml:space="preserve">MARŠALA TITA 75, OPATIJA </t>
  </si>
  <si>
    <t>JS J.D.O.O</t>
  </si>
  <si>
    <t>VEPRINAČKOG STATUTA 2, OPATIJA</t>
  </si>
  <si>
    <t>KAJIĆ d.o.o.</t>
  </si>
  <si>
    <t>PRAPUTNJAK 300, 51225 PRAPUTNJAK</t>
  </si>
  <si>
    <t>KARMEN D.O.O.</t>
  </si>
  <si>
    <t>VUKOVARSKA ULICA 3, ZADAR</t>
  </si>
  <si>
    <t>KBC RIJEKA</t>
  </si>
  <si>
    <t>KREŠIMIROVA 42, RIJEKA</t>
  </si>
  <si>
    <t>VITEZIĆEVA ULICA 1c, ZAGREB</t>
  </si>
  <si>
    <t>KSU d.o.o.</t>
  </si>
  <si>
    <t>JURJA DOBRILE 50, VELIKA GORICA</t>
  </si>
  <si>
    <t>KVARNER GRUPA D.O.O.</t>
  </si>
  <si>
    <t>ALESSANDRA MANZONIA 5, RIJEKA</t>
  </si>
  <si>
    <t>LIBOR MARKETING MANAGEMENT D.O.O.</t>
  </si>
  <si>
    <t>D.ŠIMUNOVIĆA 14, SPLIT</t>
  </si>
  <si>
    <t>LOGISTA D.O.O.</t>
  </si>
  <si>
    <t>M.BARAČA 5, RIJEKA</t>
  </si>
  <si>
    <t>LUKOIL CROATIA D.O.O.</t>
  </si>
  <si>
    <t>CAPRAŠKA ULICA 6, ZAGREB</t>
  </si>
  <si>
    <t>M.B.A. d.o.o.</t>
  </si>
  <si>
    <t>FRANA SUPILA 5, MATULJI</t>
  </si>
  <si>
    <t>M.G. TEAM D.O.O.</t>
  </si>
  <si>
    <t>POLJANE 32, RUŽIĆI</t>
  </si>
  <si>
    <t>MAKROMIKRO GRUPA D.O.O.</t>
  </si>
  <si>
    <t>STROSSMAYEROVA 16, RIJEKA</t>
  </si>
  <si>
    <t>MARINO AUTO D.O.O.</t>
  </si>
  <si>
    <t>MUČIĆI 18C, JURDANI</t>
  </si>
  <si>
    <t>MARITERM D.O.O.</t>
  </si>
  <si>
    <t>DRAŽICE 123 D, RIJEKA</t>
  </si>
  <si>
    <t>KORZO 23, RIJEKA</t>
  </si>
  <si>
    <t>MAUTSTELLE</t>
  </si>
  <si>
    <t>ROTENTURNS 5-9, WIEN</t>
  </si>
  <si>
    <t>METAL OPATIJA j.d.o.o.</t>
  </si>
  <si>
    <t>MOBIL LEASING d.o.o.</t>
  </si>
  <si>
    <t>KOVINSKA CESTA5, ZAGREB</t>
  </si>
  <si>
    <t>MODA DESIGN D.O.O.</t>
  </si>
  <si>
    <t xml:space="preserve">MARŠALA TITA 114, OPATIJA </t>
  </si>
  <si>
    <t>MRNJAVAC D.O.O.</t>
  </si>
  <si>
    <t>MUČIĆI 35, JURDANI</t>
  </si>
  <si>
    <t>NH GATE ONE</t>
  </si>
  <si>
    <t>AMBRUŠOVA 7, SLOVAČKA</t>
  </si>
  <si>
    <t>BOHINJSKA 11, ZAGREB</t>
  </si>
  <si>
    <t>NOMAGO MOBILITY D.O.O.</t>
  </si>
  <si>
    <t>ULICA ANDRIJE HEBRANGA 22, ZAGREB</t>
  </si>
  <si>
    <t>NOVI ZID J.D.O.O.</t>
  </si>
  <si>
    <t>DR. ZDRAVKA KUČIĆA 24, NJIVICE</t>
  </si>
  <si>
    <t>NZZJZ PGŽ</t>
  </si>
  <si>
    <t>KREŠIMIROVA 52A, RIJEKA</t>
  </si>
  <si>
    <t>UMAŠKA ULICA 35, UMAG</t>
  </si>
  <si>
    <t>PUT BRDO 8, MATULJI</t>
  </si>
  <si>
    <t>STUBIŠTE LIPOVICA 3, 51410 OPATIJA</t>
  </si>
  <si>
    <t>KAMENOLOMSKA 5, UMAG</t>
  </si>
  <si>
    <t>ORELJ D.O.O.</t>
  </si>
  <si>
    <t>PUT ZA PLAHUTI 17, OPATIJA</t>
  </si>
  <si>
    <t>LOŠINJSKA 16, RIJEKA</t>
  </si>
  <si>
    <t>P.S.C. PRIMORJE D.O.O.</t>
  </si>
  <si>
    <t>MARTINKOVAC 143, RIJEKA</t>
  </si>
  <si>
    <t>PAR D.O.O.</t>
  </si>
  <si>
    <t>TRG RIJEČKE REZOLUCIJE 4, RIJEKA</t>
  </si>
  <si>
    <t>PČELARSTVO TURINA D.O.O.</t>
  </si>
  <si>
    <t xml:space="preserve">MARŠALA TITA 88, OPATIJA </t>
  </si>
  <si>
    <t>PERČIĆ d.o.o.</t>
  </si>
  <si>
    <t>UL.BRDO 9, IČIĆI</t>
  </si>
  <si>
    <t>PEZIĆ D.O.O.</t>
  </si>
  <si>
    <t>VIŠKOVO 91</t>
  </si>
  <si>
    <t>PICHLER d.o.o.</t>
  </si>
  <si>
    <t>NOVIGRADSKA ULICA 30, UMAG</t>
  </si>
  <si>
    <t>PIMAMI D.O.O.</t>
  </si>
  <si>
    <t>XIV. PODBREŽJE BR. 3, ZAGREB</t>
  </si>
  <si>
    <t>PINEL KRK D.O.O.</t>
  </si>
  <si>
    <t>NENADIĆI 27C, KRK</t>
  </si>
  <si>
    <t>DRAŽICE 121 , RIJEKA</t>
  </si>
  <si>
    <t>TRINAJSTIĆI 13C, KASTAV</t>
  </si>
  <si>
    <t>PUL D.O.O.</t>
  </si>
  <si>
    <t>RUBEŠI 180, KASTAV</t>
  </si>
  <si>
    <t>RAIFFEISEN AUSTRIA d.d.</t>
  </si>
  <si>
    <t>MAGAZINSKA CESTA 69, ZAGREB</t>
  </si>
  <si>
    <t>RAIFFEISEN LEASING d.o.o.</t>
  </si>
  <si>
    <t>GOSPODARSKA 18C, 10255 STUPNIK</t>
  </si>
  <si>
    <t>RAPTOR FLEET d.o.o.</t>
  </si>
  <si>
    <t>Katančićeva 5, 10000 Zagreb</t>
  </si>
  <si>
    <t>RITOŠA TRGOVINE D.O.O.</t>
  </si>
  <si>
    <t>MIHE ŽUPANIĆA 6,POREČ</t>
  </si>
  <si>
    <t>SALVUS D.O.O.</t>
  </si>
  <si>
    <t>TOPLIČKA CESTA 100, DONJA STUPICA</t>
  </si>
  <si>
    <t>SAN BOX D.O.O.</t>
  </si>
  <si>
    <t>ŽAKANJE 58 B, ŽAKANJE</t>
  </si>
  <si>
    <t>SEKUNDAR USLUGE D.O.O.</t>
  </si>
  <si>
    <t>PERMANI 1/E, JURDANI</t>
  </si>
  <si>
    <t>SEMMLER d.o.o.</t>
  </si>
  <si>
    <t>SH INFLOW d.o.o.</t>
  </si>
  <si>
    <t>ULICA STJEPANA DIKLIĆA 8, SV.I.ZELINA</t>
  </si>
  <si>
    <t>SOLDO UGOSTITELJSTVO D.O.O.</t>
  </si>
  <si>
    <t>MATULJSKA CESTA 35, MATULJI</t>
  </si>
  <si>
    <t>SOPHOS LAB RIJEKA D.O.O.</t>
  </si>
  <si>
    <t>FRANCA PREŠERNA 28B, RIJEKA</t>
  </si>
  <si>
    <t>SPECIJALNA BOLNICA MEDICO</t>
  </si>
  <si>
    <t>AGATIĆEVA 8, RIJEKA</t>
  </si>
  <si>
    <t>ŠPENA d.o.o.</t>
  </si>
  <si>
    <t>VUKOVARSKA 110, RIJEKA</t>
  </si>
  <si>
    <t>ŠTACION VL. LONČARICA IGOR I LORIS</t>
  </si>
  <si>
    <t>NAZOROVA 20, MATULJI</t>
  </si>
  <si>
    <t>STERLING</t>
  </si>
  <si>
    <t>NAVJEEVAN BLDG.3, 4/10, INDIA</t>
  </si>
  <si>
    <t>TECNO AUTO D.O.O.</t>
  </si>
  <si>
    <t>BOŽINIĆI 102, JURDANI</t>
  </si>
  <si>
    <t>TERMAG D.O.O.</t>
  </si>
  <si>
    <t>KVARNERSKA CESTA 35, MATULJI</t>
  </si>
  <si>
    <t>TEXO MOLIOR D.O.O.</t>
  </si>
  <si>
    <t>PUT OD CAVTATA 41, CAVTAT</t>
  </si>
  <si>
    <t>TIM STRUJA D.O.O.</t>
  </si>
  <si>
    <t>TUTNOVO 21, RIJEKA</t>
  </si>
  <si>
    <t>TOP START d.o.o.</t>
  </si>
  <si>
    <t xml:space="preserve">RIBNJAK 5, ZAGREB </t>
  </si>
  <si>
    <t>TRATTORIA MANDRAĆ D.O.O.</t>
  </si>
  <si>
    <t>OBALA FRANA SUPILA 10, OPATIJA</t>
  </si>
  <si>
    <t>UNIQA OSIGURANJE D.D.</t>
  </si>
  <si>
    <t>PLANINSKA 13A, ZAGREB</t>
  </si>
  <si>
    <t>KVARNERSKA CESTA 77A, MATULJI</t>
  </si>
  <si>
    <t>M.ALBAHARIJA 7, RIJEKA</t>
  </si>
  <si>
    <t>USTANOVA MEDRIS</t>
  </si>
  <si>
    <t xml:space="preserve">KOSI 58/B, VIŠKOVO </t>
  </si>
  <si>
    <t>VANDA PROJEKT d.o.o.</t>
  </si>
  <si>
    <t>NOVO PRAĆNO 68, SISAK</t>
  </si>
  <si>
    <t>VARGON TRGOVINA D.O.O.</t>
  </si>
  <si>
    <t>OSJEČKA 39B, RIJEKA</t>
  </si>
  <si>
    <t>VB LUX J.D.O.O.</t>
  </si>
  <si>
    <t>VENECIJA - IČIĆI D.O.O.</t>
  </si>
  <si>
    <t>LIBURNIJSKA B.B., IČIĆI</t>
  </si>
  <si>
    <t>VERENO D.O.O.</t>
  </si>
  <si>
    <t>MARŠALA TITA 162/3 OPATIJA</t>
  </si>
  <si>
    <t>Hercegovačka 8, 21000 Split</t>
  </si>
  <si>
    <t>WALMAR D.O.O.</t>
  </si>
  <si>
    <t>M. TITA 33, LOVRAN</t>
  </si>
  <si>
    <t>SUPILOVA 13, RIJEKA</t>
  </si>
  <si>
    <t>ZELENGRAD D.O.O.</t>
  </si>
  <si>
    <t>ŽBRLINI 100, PAZIN</t>
  </si>
  <si>
    <t>ZUBAK GRUPA D.O.O.</t>
  </si>
  <si>
    <t>ZAGREBAČKA 117, VELIKA GORICA</t>
  </si>
  <si>
    <t>‭24.266,73 EUR‬</t>
  </si>
  <si>
    <t>‭‭140.101,26‬ EUR</t>
  </si>
  <si>
    <t>‭8.719,62 EUR‬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</si>
  <si>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ovršenika (ALFA AUTOMEHANIČARSKI OBRT)</t>
    </r>
  </si>
  <si>
    <t>06531687122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</si>
  <si>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ovršenika (AUTOPRIJEVOZNIK ZLATKO VIDAS)</t>
    </r>
  </si>
  <si>
    <t>65271814805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</si>
  <si>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ovršenika (AUTOSERVIS K&amp;D)</t>
    </r>
  </si>
  <si>
    <t>TOLIĆ KREŠIMIR, vl. AUTOSERVIS K&amp;D SPNČIĆI</t>
  </si>
  <si>
    <t xml:space="preserve">BOGDAN ALBERT, vl.obrt za niskogradnju BELO </t>
  </si>
  <si>
    <t>01363674869</t>
  </si>
  <si>
    <t xml:space="preserve">FARAGUNA CATHLEEN </t>
  </si>
  <si>
    <t>Mohorići 230 C, Rukavac, 51211 MATULJI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</si>
  <si>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(CESTA DALMATINSKIH BRIGADA 17, MATULJI)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</si>
  <si>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(KREŠIMIROVA 14, RIJEKA)</t>
    </r>
  </si>
  <si>
    <t>Verdieva 19 A, RIJEKA</t>
  </si>
  <si>
    <t>ANDRAKA DRAGUTIN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</si>
  <si>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(ILICA 174, 10 000 ZAGREB)</t>
    </r>
  </si>
  <si>
    <t>Ulica grada Vukovara 21, 10 000 ZAGREB</t>
  </si>
  <si>
    <t>KURTI DAVID, vl. FOTO LUIGI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</si>
  <si>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(FOTO LUIGI)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</si>
  <si>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(HERC I HERC d.o.o.)</t>
    </r>
  </si>
  <si>
    <t>HERC I HERC D.O.O. u stečaju</t>
  </si>
  <si>
    <t>STARAJ IGOR</t>
  </si>
  <si>
    <t>ROJNIĆ MARKO, vl. ISTARSKA GROTA II</t>
  </si>
  <si>
    <t>IV NAKLADNIŠTVO d.o.o. za izdavačku i nakladničku djelatnost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</si>
  <si>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(IZDAVAČKA KUĆA UMJETNIKA)</t>
    </r>
  </si>
  <si>
    <t xml:space="preserve">IZDAVAČKA KUĆA UMJETNIKA KOJI SLIKAJU USTIMA I NOGAMA d.o.o. </t>
  </si>
  <si>
    <t>JADRAN - IMPEX d.o.o.</t>
  </si>
  <si>
    <t>LEGOVIĆ GORDANA, javni bilježnik</t>
  </si>
  <si>
    <t>BLEČIĆ MARIJA, javni bilježnik</t>
  </si>
  <si>
    <t>BELETIĆ ROBERT, javni bilježnik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</si>
  <si>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(69939705146)</t>
    </r>
  </si>
  <si>
    <t>MUJKIĆ ŠEVKO, VL.OBRTA KEKO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</si>
  <si>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neispravanu adresu vjerovnika (GOSPODARSKI VRT 4, ČAVLE)</t>
    </r>
  </si>
  <si>
    <t>GOSPODSKI VRT 4, MAVRINCI</t>
  </si>
  <si>
    <t xml:space="preserve">OSTOJIĆ KRISTIJAN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</si>
  <si>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neispravanu adresu vjerovnika (BUZIN - BANI 75B, ZAGREB)</t>
    </r>
  </si>
  <si>
    <t xml:space="preserve">Vukomerička ulica 6, Velika Gorica </t>
  </si>
  <si>
    <t>DA</t>
  </si>
  <si>
    <t>Redovna tražbina</t>
  </si>
  <si>
    <t>22.02.2024.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</si>
  <si>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MARCOTULLI, LUKŠIĆ, KOKIĆ I PAR)</t>
    </r>
  </si>
  <si>
    <t>MARCOTULLI &amp; PARTNERI ODVJETNIČKO DRUŠTVO d.o.o.</t>
  </si>
  <si>
    <t>MAROTTI MIRNA, vl.obrta MAROTTI</t>
  </si>
  <si>
    <t xml:space="preserve">SENJANOVIĆ NIKOLA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</si>
  <si>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 (MB916616867)</t>
    </r>
  </si>
  <si>
    <t>PRODAN EDI, VL. OBRTA PRODAN OBRTNIŠTVO</t>
  </si>
  <si>
    <t>JOSIPOVIĆ GORAN, VL. OBRT ZA PRIJEVOZ I USLUGE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</si>
  <si>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(OBRT ZA PRIJEVOZ I USLUGE)</t>
    </r>
  </si>
  <si>
    <t>LISAC FILIP, odvjetnik</t>
  </si>
  <si>
    <t xml:space="preserve">KODILJA MLADEN </t>
  </si>
  <si>
    <t>ORTO-NOVA D.O.O.</t>
  </si>
  <si>
    <t>06613235433</t>
  </si>
  <si>
    <t>03851334714</t>
  </si>
  <si>
    <t>04493251058</t>
  </si>
  <si>
    <t>05146274847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</si>
  <si>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(POGARČIĆ AUTO)</t>
    </r>
  </si>
  <si>
    <t xml:space="preserve">POGARČIĆ AUTO d.o.o. </t>
  </si>
  <si>
    <t xml:space="preserve">VUKOVIĆ NIKOLA, VL. PRIJEVOZ VUKOVIĆ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</si>
  <si>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(RAPTOR D.O.O.)</t>
    </r>
  </si>
  <si>
    <t>RAPTOR FLEET D.O.O.</t>
  </si>
  <si>
    <t>01023518770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</si>
  <si>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</si>
  <si>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(Republika Hrvatska ministarstvo financija Porezna uprava)</t>
    </r>
  </si>
  <si>
    <t>Republika Hrvatska Ministarstvo Financija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</si>
  <si>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(LJUDEVITA POSAVSKOG 2a, Zagreb)</t>
    </r>
  </si>
  <si>
    <t>Put pod Rebar 1, Rijeka</t>
  </si>
  <si>
    <t>04169047963</t>
  </si>
  <si>
    <t xml:space="preserve">SIDERA D.O.O. U stečaju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</si>
  <si>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(SIDERA d.o.o.)</t>
    </r>
  </si>
  <si>
    <t>05300124126</t>
  </si>
  <si>
    <r>
      <rPr>
        <b/>
        <sz val="8"/>
        <rFont val="Arial"/>
        <family val="2"/>
        <charset val="238"/>
      </rPr>
      <t>Dužnik je</t>
    </r>
    <r>
      <rPr>
        <sz val="8"/>
        <rFont val="Arial"/>
        <family val="2"/>
        <charset val="238"/>
      </rPr>
      <t xml:space="preserve"> u prijedlogu naveo neispravan OIB vjerovnika (OIB 29090393933)</t>
    </r>
  </si>
  <si>
    <t>08964881364</t>
  </si>
  <si>
    <t>UNIVERZAL TEHNIKA, D.O.O.</t>
  </si>
  <si>
    <t>ARBANAS IVAN, URED OVLAŠTENOG INŽENJERA GRAĐ ARBANAS IVAN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</si>
  <si>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(CESTA DALMATUNSKIH BRIGADA 306, MATULJI)</t>
    </r>
  </si>
  <si>
    <t>Prolaz Marije Krucifikse Kozulić 1, Rijeka</t>
  </si>
  <si>
    <t>VALIS GRUPA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</si>
  <si>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(SLAVKA KRAUTZEKA 64, RIJEKA)</t>
    </r>
  </si>
  <si>
    <t>Zvonimirova 68 A, Rijeka</t>
  </si>
  <si>
    <t>VODOVOD I KANALIZACIJA,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</si>
  <si>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(ZAJ. ODVJ. URED (MARKO LINIĆ)</t>
    </r>
  </si>
  <si>
    <t>LINIĆ MARKO, odvjetnik</t>
  </si>
  <si>
    <t>KERHANAJ ANTON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</si>
  <si>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(FEROFLAM, društo za proizvodnju i trgovinu, s org)</t>
    </r>
  </si>
  <si>
    <t>FEROFLAM d.o.o., društo za proizvodnju i trgovinu, s org</t>
  </si>
  <si>
    <t xml:space="preserve">MATOŠ DARKO, vl. ALFA AUTO automehaničarski obrt </t>
  </si>
  <si>
    <t>VIDAS ZLATKO, vl. AUTOPRIJEVOZNIK ZLATKO VIDAS</t>
  </si>
  <si>
    <t>29.02.2024.</t>
  </si>
  <si>
    <t>1. Ugovor o kreditu broj 21618010031 od 22.04.2021. na iznos 300.000,00 kn (partija 618-55-895919)</t>
  </si>
  <si>
    <t>05.03.2024.</t>
  </si>
  <si>
    <t>Porezni dug</t>
  </si>
  <si>
    <t>DA
2.185,64 EUR</t>
  </si>
  <si>
    <t>04.03.2024.</t>
  </si>
  <si>
    <t>Ugovor o financijskom leasingu broj 61410/19 od 20.08.2019; Ugovor o financijskom leasingu broj 61411/19 od 20.08.2019.g.</t>
  </si>
  <si>
    <t>DA
34.414,40 EUR</t>
  </si>
  <si>
    <t>Izlučno pravo</t>
  </si>
  <si>
    <t>Redovna 
tražbina</t>
  </si>
  <si>
    <t>Ugovor o najmu br. 198/23, Bjanko zadužnica OV-217/2023</t>
  </si>
  <si>
    <t>DA
75.000,00 EUR</t>
  </si>
  <si>
    <t xml:space="preserve">DA
50.380,37 EUR </t>
  </si>
  <si>
    <t>07.03.2024.</t>
  </si>
  <si>
    <t>Računi za knjigovodstvene usluge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</si>
  <si>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naveo ukupan iznos dospjele tražbine</t>
    </r>
  </si>
  <si>
    <t>DA
132.722,81 EUR</t>
  </si>
  <si>
    <t>Ugovor o građenju, Aneks 1, Aneks 2, Nalaz i mišljenje vještaka (u izradi), TS RI R1-110/2023</t>
  </si>
  <si>
    <t>Ugovor o građenju, Aneks 1, Aneks 2, privrem.mj.situacije,e-mailovi, promet računa, obračun radova, ugovor</t>
  </si>
  <si>
    <t>08.03.2024.</t>
  </si>
  <si>
    <t>Trgovački sud u Rijeci, P-199/2022</t>
  </si>
  <si>
    <t xml:space="preserve">Redovna tražbina </t>
  </si>
  <si>
    <t>Ugovor o financijskom leasingu br. 54117-22</t>
  </si>
  <si>
    <t>DA
19.908,42 EUR</t>
  </si>
  <si>
    <t>Ugovor o financijskom leasingu br. 54117-22, Opći uvjeti ugovora o financijskom leasingu, br. 11/22, zapisnik o preuzimanju po leasing ugovoru br. 54117-22 od 17.11.22., prometna dozvola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</si>
  <si>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isti iznos (21.452,45 EUR) za obvezu iz poslovne knjige i za izlučno pravo</t>
    </r>
  </si>
  <si>
    <t>FINA</t>
  </si>
  <si>
    <t>NE</t>
  </si>
  <si>
    <t>Ulica grada Vukovara 70, Zagreb</t>
  </si>
  <si>
    <t>85821130368</t>
  </si>
  <si>
    <t>11.03.2024.</t>
  </si>
  <si>
    <t xml:space="preserve">Naknada za usluge putem digitalnog certifikata (PKI), Obračun naknade za provedbu osnove za plaćanje - prisilna naplata (čl. 22. Zakona o provedbi ovrhe na novčanim sredstvima - NN 68/18, 02/20, 46/20, 47/20) </t>
  </si>
  <si>
    <t>13.03.2024.</t>
  </si>
  <si>
    <t>15.03.2024.</t>
  </si>
  <si>
    <t>21.03.2024.</t>
  </si>
  <si>
    <t>Ugovor o pozajmici od dana 28.09.2022. godine</t>
  </si>
  <si>
    <t>STAR.EL d.o.o.</t>
  </si>
  <si>
    <t>Andrije Štangera 35, Opatija</t>
  </si>
  <si>
    <t xml:space="preserve">Ugovor o pozajmici od dana 08.12.2021. godine </t>
  </si>
  <si>
    <t>Ugovor o pozajmici od dana 16.12.2022. godine; 05.01.2023.; 30.03.2023., 19.05.2023., 23.06.2023. i 09.08.2023.</t>
  </si>
  <si>
    <t>Ugovor o pozajmici od dana 03.04.2023. godine i od dana 22.08.2023. godine</t>
  </si>
  <si>
    <t>Ugovori o pozajmicama (2020., 2021., 2022., 2023. godina)</t>
  </si>
  <si>
    <t>vozilo RANGE ROVER VOGUE 3,0 TDV6, god. proizvodnje 2014., br. šasije: SALGA2VF1EA161830</t>
  </si>
  <si>
    <t xml:space="preserve">DA
 </t>
  </si>
  <si>
    <t>Ugovor o kreditu broj: 315-51030089 od dana 11.04.2022.g. ovjeren od strane javnog bilježnika Robert Beletić pod brojem ovjere OV-2283/2022 (prilog 1)</t>
  </si>
  <si>
    <t>Ugovor o otvaranju i vođenju transakcijskog računa te obavljanju platnih usluga od dana 11.04.2022.g. (prilog 2)</t>
  </si>
  <si>
    <t>Ugovor o financijskom leasingu broj 61410/19 od 20.08.2019.; Ugovor o financijskom leasingu broj 61411/19 od 20.08.2019.g.</t>
  </si>
  <si>
    <t>OPEL VIVARO COMBI 8+1 1,6 CDTI, broj šasije: W0LJ7D600HV637076, god. proizvodnje: 2017.; OPEL VIVARO COMBI 8+1 1,6 CDTA, broj šasije: W0LJ7D601HV642240, god. proizvodnje: 2017.</t>
  </si>
  <si>
    <t>DA
300.000,00 kn</t>
  </si>
  <si>
    <t xml:space="preserve">2. Ugovor o izdavanju i korištenju kreditnih kartica broj 20618530003 od 05.03.2020. i PRILOG 1. i 2. Ugovoru o izdavanju i korištenju kreditnih kartica 20618530003 od 05.03.2020. na ukupan iznos limita potrošnje od kn 150.000,00 (partija 019-63-2500066911)  </t>
  </si>
  <si>
    <r>
      <rPr>
        <b/>
        <sz val="8"/>
        <color rgb="FFFF0000"/>
        <rFont val="Arial"/>
        <family val="2"/>
        <charset val="238"/>
      </rPr>
      <t>Dužnik</t>
    </r>
    <r>
      <rPr>
        <sz val="8"/>
        <color rgb="FFFF0000"/>
        <rFont val="Arial"/>
        <family val="2"/>
        <charset val="238"/>
      </rPr>
      <t xml:space="preserve"> je u prijedlogu naveo neispravan OIB vjerovnika (KD VODOVOD I KANALIZACIJA d.o.o. 80805858278)</t>
    </r>
  </si>
  <si>
    <r>
      <rPr>
        <b/>
        <sz val="8"/>
        <color rgb="FFFF0000"/>
        <rFont val="Arial"/>
        <family val="2"/>
        <charset val="238"/>
      </rPr>
      <t>Dužnik je</t>
    </r>
    <r>
      <rPr>
        <sz val="8"/>
        <color rgb="FFFF0000"/>
        <rFont val="Arial"/>
        <family val="2"/>
        <charset val="238"/>
      </rPr>
      <t xml:space="preserve"> u prijedlogu naveo OIB koji ne pripada vjerovniku (OIB 40522035856 pripada pravnoj osobi TRILIN- MAT d.o.o.)</t>
    </r>
  </si>
  <si>
    <t>118-08-4012-24-25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</si>
</sst>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2"/>
  <sheetViews>
    <sheetView tabSelected="1" zoomScaleNormal="100" workbookViewId="0">
      <selection activeCell="D4" sqref="D4:T4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7.42578125" style="1" customWidth="1"/>
    <col min="10" max="10" width="9.7109375" style="1" customWidth="1"/>
    <col min="11" max="11" width="8.42578125" style="1" customWidth="1"/>
    <col min="12" max="12" width="13.28515625" style="1" customWidth="1"/>
    <col min="13" max="13" width="8.57031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55" t="s">
        <v>0</v>
      </c>
      <c r="B1" s="55"/>
      <c r="C1" s="55"/>
      <c r="D1" s="56" t="s">
        <v>1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s="4" customFormat="1" ht="11.25" x14ac:dyDescent="0.2">
      <c r="A2" s="55" t="s">
        <v>2</v>
      </c>
      <c r="B2" s="55"/>
      <c r="C2" s="55"/>
      <c r="D2" s="57" t="s">
        <v>394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4" customFormat="1" ht="11.25" x14ac:dyDescent="0.2">
      <c r="A3" s="55" t="s">
        <v>21</v>
      </c>
      <c r="B3" s="55" t="s">
        <v>3</v>
      </c>
      <c r="C3" s="55"/>
      <c r="D3" s="59" t="s">
        <v>33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s="4" customFormat="1" ht="11.25" x14ac:dyDescent="0.2">
      <c r="A4" s="55" t="s">
        <v>22</v>
      </c>
      <c r="B4" s="55"/>
      <c r="C4" s="55"/>
      <c r="D4" s="59" t="s">
        <v>412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s="4" customFormat="1" ht="11.25" x14ac:dyDescent="0.2">
      <c r="A5" s="55" t="s">
        <v>4</v>
      </c>
      <c r="B5" s="55"/>
      <c r="C5" s="55"/>
      <c r="D5" s="59" t="s">
        <v>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s="4" customFormat="1" ht="11.25" x14ac:dyDescent="0.2">
      <c r="A6" s="55" t="s">
        <v>5</v>
      </c>
      <c r="B6" s="55"/>
      <c r="C6" s="55"/>
      <c r="D6" s="59" t="s">
        <v>34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s="4" customFormat="1" ht="11.25" x14ac:dyDescent="0.2">
      <c r="A7" s="55" t="s">
        <v>6</v>
      </c>
      <c r="B7" s="55" t="s">
        <v>3</v>
      </c>
      <c r="C7" s="55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s="4" customFormat="1" ht="11.25" x14ac:dyDescent="0.2">
      <c r="A8" s="55" t="s">
        <v>7</v>
      </c>
      <c r="B8" s="55"/>
      <c r="C8" s="55"/>
      <c r="D8" s="59" t="s">
        <v>35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s="4" customFormat="1" ht="11.25" x14ac:dyDescent="0.2">
      <c r="A9" s="55" t="s">
        <v>8</v>
      </c>
      <c r="B9" s="55"/>
      <c r="C9" s="55"/>
      <c r="D9" s="59">
        <v>65710549444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s="4" customFormat="1" ht="11.25" x14ac:dyDescent="0.2">
      <c r="A10" s="55" t="s">
        <v>9</v>
      </c>
      <c r="B10" s="55"/>
      <c r="C10" s="55"/>
      <c r="D10" s="59" t="s">
        <v>36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3.75" x14ac:dyDescent="0.2">
      <c r="A13" s="10">
        <v>1</v>
      </c>
      <c r="B13" s="11" t="s">
        <v>37</v>
      </c>
      <c r="C13" s="12">
        <v>96350409552</v>
      </c>
      <c r="D13" s="11" t="s">
        <v>38</v>
      </c>
      <c r="E13" s="13"/>
      <c r="F13" s="10" t="s">
        <v>310</v>
      </c>
      <c r="G13" s="14"/>
      <c r="H13" s="15">
        <v>3505.9</v>
      </c>
      <c r="I13" s="16"/>
      <c r="J13" s="16"/>
      <c r="K13" s="17"/>
      <c r="L13" s="18"/>
      <c r="M13" s="17"/>
      <c r="N13" s="18"/>
      <c r="O13" s="17"/>
      <c r="P13" s="18"/>
      <c r="Q13" s="16"/>
      <c r="R13" s="16"/>
      <c r="S13" s="16"/>
      <c r="T13" s="13"/>
    </row>
    <row r="14" spans="1:20" ht="56.25" x14ac:dyDescent="0.2">
      <c r="A14" s="47">
        <v>2</v>
      </c>
      <c r="B14" s="43" t="s">
        <v>39</v>
      </c>
      <c r="C14" s="53">
        <v>14036333877</v>
      </c>
      <c r="D14" s="43" t="s">
        <v>40</v>
      </c>
      <c r="E14" s="47" t="s">
        <v>311</v>
      </c>
      <c r="F14" s="47" t="s">
        <v>310</v>
      </c>
      <c r="G14" s="49"/>
      <c r="H14" s="51">
        <v>51415.61</v>
      </c>
      <c r="I14" s="45" t="s">
        <v>310</v>
      </c>
      <c r="J14" s="45" t="s">
        <v>362</v>
      </c>
      <c r="K14" s="60"/>
      <c r="L14" s="51">
        <f>N14+P14+N15</f>
        <v>50474.14</v>
      </c>
      <c r="M14" s="17"/>
      <c r="N14" s="18">
        <f>6043.5+420.07+292.04</f>
        <v>6755.61</v>
      </c>
      <c r="O14" s="17"/>
      <c r="P14" s="18">
        <v>43624.76</v>
      </c>
      <c r="Q14" s="47" t="s">
        <v>372</v>
      </c>
      <c r="R14" s="13" t="s">
        <v>404</v>
      </c>
      <c r="S14" s="16"/>
      <c r="T14" s="13"/>
    </row>
    <row r="15" spans="1:20" ht="45" x14ac:dyDescent="0.2">
      <c r="A15" s="48"/>
      <c r="B15" s="44"/>
      <c r="C15" s="54"/>
      <c r="D15" s="44"/>
      <c r="E15" s="48"/>
      <c r="F15" s="48"/>
      <c r="G15" s="50"/>
      <c r="H15" s="52"/>
      <c r="I15" s="46"/>
      <c r="J15" s="46"/>
      <c r="K15" s="61"/>
      <c r="L15" s="52"/>
      <c r="M15" s="17"/>
      <c r="N15" s="18">
        <v>93.77</v>
      </c>
      <c r="O15" s="17"/>
      <c r="P15" s="18"/>
      <c r="Q15" s="48"/>
      <c r="R15" s="13" t="s">
        <v>405</v>
      </c>
      <c r="S15" s="16"/>
      <c r="T15" s="13"/>
    </row>
    <row r="16" spans="1:20" ht="22.5" x14ac:dyDescent="0.2">
      <c r="A16" s="10">
        <v>3</v>
      </c>
      <c r="B16" s="11" t="s">
        <v>41</v>
      </c>
      <c r="C16" s="12">
        <v>94472454976</v>
      </c>
      <c r="D16" s="11" t="s">
        <v>42</v>
      </c>
      <c r="E16" s="10" t="s">
        <v>311</v>
      </c>
      <c r="F16" s="10" t="s">
        <v>310</v>
      </c>
      <c r="G16" s="14"/>
      <c r="H16" s="15">
        <v>1852.33</v>
      </c>
      <c r="I16" s="16" t="s">
        <v>310</v>
      </c>
      <c r="J16" s="16" t="s">
        <v>379</v>
      </c>
      <c r="K16" s="17"/>
      <c r="L16" s="18">
        <f>N16+P16</f>
        <v>3132.77</v>
      </c>
      <c r="M16" s="17"/>
      <c r="N16" s="18">
        <f>3132.77</f>
        <v>3132.77</v>
      </c>
      <c r="O16" s="17"/>
      <c r="P16" s="18"/>
      <c r="Q16" s="16" t="s">
        <v>403</v>
      </c>
      <c r="R16" s="16"/>
      <c r="S16" s="16"/>
      <c r="T16" s="13"/>
    </row>
    <row r="17" spans="1:20" ht="22.5" x14ac:dyDescent="0.2">
      <c r="A17" s="10">
        <v>4</v>
      </c>
      <c r="B17" s="11" t="s">
        <v>287</v>
      </c>
      <c r="C17" s="10">
        <v>59928483544</v>
      </c>
      <c r="D17" s="11" t="s">
        <v>71</v>
      </c>
      <c r="E17" s="16"/>
      <c r="F17" s="10" t="s">
        <v>310</v>
      </c>
      <c r="G17" s="19"/>
      <c r="H17" s="15">
        <v>180.64</v>
      </c>
      <c r="I17" s="16"/>
      <c r="J17" s="16"/>
      <c r="K17" s="17"/>
      <c r="L17" s="18"/>
      <c r="M17" s="17"/>
      <c r="N17" s="18"/>
      <c r="O17" s="17"/>
      <c r="P17" s="18"/>
      <c r="Q17" s="16"/>
      <c r="R17" s="16"/>
      <c r="S17" s="16"/>
      <c r="T17" s="16"/>
    </row>
    <row r="18" spans="1:20" ht="33.75" x14ac:dyDescent="0.2">
      <c r="A18" s="10">
        <v>5</v>
      </c>
      <c r="B18" s="11" t="s">
        <v>44</v>
      </c>
      <c r="C18" s="12" t="s">
        <v>275</v>
      </c>
      <c r="D18" s="11" t="s">
        <v>45</v>
      </c>
      <c r="E18" s="13"/>
      <c r="F18" s="10" t="s">
        <v>310</v>
      </c>
      <c r="G18" s="14"/>
      <c r="H18" s="15">
        <v>368.96</v>
      </c>
      <c r="I18" s="16"/>
      <c r="J18" s="16"/>
      <c r="K18" s="17"/>
      <c r="L18" s="18"/>
      <c r="M18" s="17"/>
      <c r="N18" s="18"/>
      <c r="O18" s="17"/>
      <c r="P18" s="18"/>
      <c r="Q18" s="16"/>
      <c r="R18" s="16"/>
      <c r="S18" s="16"/>
      <c r="T18" s="13"/>
    </row>
    <row r="19" spans="1:20" ht="56.25" x14ac:dyDescent="0.2">
      <c r="A19" s="10">
        <v>6</v>
      </c>
      <c r="B19" s="11" t="s">
        <v>346</v>
      </c>
      <c r="C19" s="10">
        <v>19719095365</v>
      </c>
      <c r="D19" s="11" t="s">
        <v>251</v>
      </c>
      <c r="E19" s="16"/>
      <c r="F19" s="10" t="s">
        <v>310</v>
      </c>
      <c r="G19" s="14"/>
      <c r="H19" s="15">
        <v>1592.67</v>
      </c>
      <c r="I19" s="16"/>
      <c r="J19" s="16"/>
      <c r="K19" s="17"/>
      <c r="L19" s="18"/>
      <c r="M19" s="17"/>
      <c r="N19" s="18"/>
      <c r="O19" s="17"/>
      <c r="P19" s="18"/>
      <c r="Q19" s="16"/>
      <c r="R19" s="16"/>
      <c r="S19" s="16"/>
      <c r="T19" s="16"/>
    </row>
    <row r="20" spans="1:20" ht="33.75" x14ac:dyDescent="0.2">
      <c r="A20" s="10">
        <v>7</v>
      </c>
      <c r="B20" s="11" t="s">
        <v>47</v>
      </c>
      <c r="C20" s="12">
        <v>96262119913</v>
      </c>
      <c r="D20" s="11" t="s">
        <v>48</v>
      </c>
      <c r="E20" s="13"/>
      <c r="F20" s="10" t="s">
        <v>310</v>
      </c>
      <c r="G20" s="14"/>
      <c r="H20" s="15">
        <v>1039.04</v>
      </c>
      <c r="I20" s="16"/>
      <c r="J20" s="16"/>
      <c r="K20" s="17"/>
      <c r="L20" s="18"/>
      <c r="M20" s="17"/>
      <c r="N20" s="18"/>
      <c r="O20" s="17"/>
      <c r="P20" s="18"/>
      <c r="Q20" s="16"/>
      <c r="R20" s="16"/>
      <c r="S20" s="16"/>
      <c r="T20" s="13"/>
    </row>
    <row r="21" spans="1:20" ht="22.5" x14ac:dyDescent="0.2">
      <c r="A21" s="10">
        <v>8</v>
      </c>
      <c r="B21" s="11" t="s">
        <v>302</v>
      </c>
      <c r="C21" s="10">
        <v>66722051944</v>
      </c>
      <c r="D21" s="11" t="s">
        <v>131</v>
      </c>
      <c r="E21" s="16"/>
      <c r="F21" s="10" t="s">
        <v>310</v>
      </c>
      <c r="G21" s="14"/>
      <c r="H21" s="15">
        <v>17.920000000000002</v>
      </c>
      <c r="I21" s="16"/>
      <c r="J21" s="16"/>
      <c r="K21" s="17"/>
      <c r="L21" s="18"/>
      <c r="M21" s="17"/>
      <c r="N21" s="18"/>
      <c r="O21" s="17"/>
      <c r="P21" s="18"/>
      <c r="Q21" s="16"/>
      <c r="R21" s="16"/>
      <c r="S21" s="16"/>
      <c r="T21" s="16"/>
    </row>
    <row r="22" spans="1:20" ht="22.5" x14ac:dyDescent="0.2">
      <c r="A22" s="10">
        <v>9</v>
      </c>
      <c r="B22" s="11" t="s">
        <v>52</v>
      </c>
      <c r="C22" s="12">
        <v>87971197112</v>
      </c>
      <c r="D22" s="11" t="s">
        <v>53</v>
      </c>
      <c r="E22" s="13"/>
      <c r="F22" s="10" t="s">
        <v>310</v>
      </c>
      <c r="G22" s="14"/>
      <c r="H22" s="15">
        <v>1949.34</v>
      </c>
      <c r="I22" s="16"/>
      <c r="J22" s="16"/>
      <c r="K22" s="17"/>
      <c r="L22" s="18"/>
      <c r="M22" s="17"/>
      <c r="N22" s="18"/>
      <c r="O22" s="17"/>
      <c r="P22" s="18"/>
      <c r="Q22" s="16"/>
      <c r="R22" s="16"/>
      <c r="S22" s="16"/>
      <c r="T22" s="13"/>
    </row>
    <row r="23" spans="1:20" x14ac:dyDescent="0.2">
      <c r="A23" s="10">
        <v>10</v>
      </c>
      <c r="B23" s="11" t="s">
        <v>54</v>
      </c>
      <c r="C23" s="12">
        <v>39513596269</v>
      </c>
      <c r="D23" s="11" t="s">
        <v>55</v>
      </c>
      <c r="E23" s="13"/>
      <c r="F23" s="10" t="s">
        <v>310</v>
      </c>
      <c r="G23" s="14"/>
      <c r="H23" s="15">
        <v>43.53</v>
      </c>
      <c r="I23" s="20"/>
      <c r="J23" s="20"/>
      <c r="K23" s="21"/>
      <c r="L23" s="22"/>
      <c r="M23" s="21"/>
      <c r="N23" s="22"/>
      <c r="O23" s="21"/>
      <c r="P23" s="22"/>
      <c r="Q23" s="20"/>
      <c r="R23" s="20"/>
      <c r="S23" s="20"/>
      <c r="T23" s="13"/>
    </row>
    <row r="24" spans="1:20" ht="22.5" x14ac:dyDescent="0.2">
      <c r="A24" s="10">
        <v>11</v>
      </c>
      <c r="B24" s="11" t="s">
        <v>301</v>
      </c>
      <c r="C24" s="10">
        <v>15536730499</v>
      </c>
      <c r="D24" s="11" t="s">
        <v>130</v>
      </c>
      <c r="E24" s="16"/>
      <c r="F24" s="10" t="s">
        <v>310</v>
      </c>
      <c r="G24" s="14"/>
      <c r="H24" s="15">
        <v>4.1500000000000004</v>
      </c>
      <c r="I24" s="20"/>
      <c r="J24" s="20"/>
      <c r="K24" s="21"/>
      <c r="L24" s="22"/>
      <c r="M24" s="21"/>
      <c r="N24" s="22"/>
      <c r="O24" s="21"/>
      <c r="P24" s="22"/>
      <c r="Q24" s="20"/>
      <c r="R24" s="20"/>
      <c r="S24" s="20"/>
      <c r="T24" s="16"/>
    </row>
    <row r="25" spans="1:20" ht="33.75" x14ac:dyDescent="0.2">
      <c r="A25" s="10">
        <v>12</v>
      </c>
      <c r="B25" s="11" t="s">
        <v>280</v>
      </c>
      <c r="C25" s="12">
        <v>28596928917</v>
      </c>
      <c r="D25" s="11" t="s">
        <v>51</v>
      </c>
      <c r="E25" s="13"/>
      <c r="F25" s="10" t="s">
        <v>310</v>
      </c>
      <c r="G25" s="14"/>
      <c r="H25" s="15">
        <v>2654.46</v>
      </c>
      <c r="I25" s="20"/>
      <c r="J25" s="20"/>
      <c r="K25" s="21"/>
      <c r="L25" s="22"/>
      <c r="M25" s="21"/>
      <c r="N25" s="22"/>
      <c r="O25" s="21"/>
      <c r="P25" s="22"/>
      <c r="Q25" s="20"/>
      <c r="R25" s="20"/>
      <c r="S25" s="20"/>
      <c r="T25" s="13"/>
    </row>
    <row r="26" spans="1:20" ht="22.5" x14ac:dyDescent="0.2">
      <c r="A26" s="10">
        <v>13</v>
      </c>
      <c r="B26" s="11" t="s">
        <v>56</v>
      </c>
      <c r="C26" s="12" t="s">
        <v>281</v>
      </c>
      <c r="D26" s="11" t="s">
        <v>57</v>
      </c>
      <c r="E26" s="13"/>
      <c r="F26" s="10" t="s">
        <v>310</v>
      </c>
      <c r="G26" s="14"/>
      <c r="H26" s="23">
        <v>79.900000000000006</v>
      </c>
      <c r="I26" s="20"/>
      <c r="J26" s="20"/>
      <c r="K26" s="21"/>
      <c r="L26" s="22"/>
      <c r="M26" s="21"/>
      <c r="N26" s="22"/>
      <c r="O26" s="21"/>
      <c r="P26" s="22"/>
      <c r="Q26" s="20"/>
      <c r="R26" s="20"/>
      <c r="S26" s="20"/>
      <c r="T26" s="13"/>
    </row>
    <row r="27" spans="1:20" ht="22.5" x14ac:dyDescent="0.2">
      <c r="A27" s="10">
        <v>14</v>
      </c>
      <c r="B27" s="11" t="s">
        <v>59</v>
      </c>
      <c r="C27" s="12">
        <v>71422052164</v>
      </c>
      <c r="D27" s="11" t="s">
        <v>60</v>
      </c>
      <c r="E27" s="13"/>
      <c r="F27" s="10" t="s">
        <v>310</v>
      </c>
      <c r="G27" s="14"/>
      <c r="H27" s="23">
        <v>303.81</v>
      </c>
      <c r="I27" s="20"/>
      <c r="J27" s="20"/>
      <c r="K27" s="21"/>
      <c r="L27" s="22"/>
      <c r="M27" s="21"/>
      <c r="N27" s="22"/>
      <c r="O27" s="21"/>
      <c r="P27" s="22"/>
      <c r="Q27" s="20"/>
      <c r="R27" s="20"/>
      <c r="S27" s="20"/>
      <c r="T27" s="13"/>
    </row>
    <row r="28" spans="1:20" ht="56.25" x14ac:dyDescent="0.2">
      <c r="A28" s="10">
        <v>15</v>
      </c>
      <c r="B28" s="11" t="s">
        <v>61</v>
      </c>
      <c r="C28" s="12">
        <v>35289641152</v>
      </c>
      <c r="D28" s="11" t="s">
        <v>62</v>
      </c>
      <c r="E28" s="13" t="s">
        <v>311</v>
      </c>
      <c r="F28" s="10" t="s">
        <v>310</v>
      </c>
      <c r="G28" s="14"/>
      <c r="H28" s="23">
        <v>11803.75</v>
      </c>
      <c r="I28" s="20" t="s">
        <v>310</v>
      </c>
      <c r="J28" s="20" t="s">
        <v>373</v>
      </c>
      <c r="K28" s="21"/>
      <c r="L28" s="22">
        <f>N28+P28</f>
        <v>15610</v>
      </c>
      <c r="M28" s="21"/>
      <c r="N28" s="22">
        <v>13072.5</v>
      </c>
      <c r="O28" s="21"/>
      <c r="P28" s="22">
        <v>2537.5</v>
      </c>
      <c r="Q28" s="20"/>
      <c r="R28" s="13" t="s">
        <v>374</v>
      </c>
      <c r="S28" s="20"/>
      <c r="T28" s="13" t="s">
        <v>375</v>
      </c>
    </row>
    <row r="29" spans="1:20" ht="22.5" x14ac:dyDescent="0.2">
      <c r="A29" s="10">
        <v>16</v>
      </c>
      <c r="B29" s="11" t="s">
        <v>63</v>
      </c>
      <c r="C29" s="12">
        <v>24640993045</v>
      </c>
      <c r="D29" s="11" t="s">
        <v>64</v>
      </c>
      <c r="E29" s="13"/>
      <c r="F29" s="10" t="s">
        <v>310</v>
      </c>
      <c r="G29" s="14"/>
      <c r="H29" s="23">
        <v>273.14</v>
      </c>
      <c r="I29" s="20"/>
      <c r="J29" s="20"/>
      <c r="K29" s="21"/>
      <c r="L29" s="22"/>
      <c r="M29" s="21"/>
      <c r="N29" s="22"/>
      <c r="O29" s="21"/>
      <c r="P29" s="22"/>
      <c r="Q29" s="20"/>
      <c r="R29" s="20"/>
      <c r="S29" s="20"/>
      <c r="T29" s="13"/>
    </row>
    <row r="30" spans="1:20" ht="112.5" x14ac:dyDescent="0.2">
      <c r="A30" s="10">
        <v>17</v>
      </c>
      <c r="B30" s="11" t="s">
        <v>65</v>
      </c>
      <c r="C30" s="12">
        <v>70196493540</v>
      </c>
      <c r="D30" s="11" t="s">
        <v>283</v>
      </c>
      <c r="E30" s="13"/>
      <c r="F30" s="10" t="s">
        <v>310</v>
      </c>
      <c r="G30" s="14"/>
      <c r="H30" s="23">
        <v>525.49</v>
      </c>
      <c r="I30" s="20"/>
      <c r="J30" s="20"/>
      <c r="K30" s="21"/>
      <c r="L30" s="22"/>
      <c r="M30" s="21"/>
      <c r="N30" s="22"/>
      <c r="O30" s="21"/>
      <c r="P30" s="22"/>
      <c r="Q30" s="20"/>
      <c r="R30" s="20"/>
      <c r="S30" s="20"/>
      <c r="T30" s="13" t="s">
        <v>284</v>
      </c>
    </row>
    <row r="31" spans="1:20" ht="22.5" x14ac:dyDescent="0.2">
      <c r="A31" s="10">
        <v>18</v>
      </c>
      <c r="B31" s="11" t="s">
        <v>66</v>
      </c>
      <c r="C31" s="12">
        <v>36549160462</v>
      </c>
      <c r="D31" s="11" t="s">
        <v>67</v>
      </c>
      <c r="E31" s="13"/>
      <c r="F31" s="10" t="s">
        <v>310</v>
      </c>
      <c r="G31" s="14"/>
      <c r="H31" s="23">
        <v>248.86</v>
      </c>
      <c r="I31" s="20"/>
      <c r="J31" s="20"/>
      <c r="K31" s="21"/>
      <c r="L31" s="22"/>
      <c r="M31" s="21"/>
      <c r="N31" s="22"/>
      <c r="O31" s="21"/>
      <c r="P31" s="22"/>
      <c r="Q31" s="20"/>
      <c r="R31" s="20"/>
      <c r="S31" s="20"/>
      <c r="T31" s="13"/>
    </row>
    <row r="32" spans="1:20" ht="90" x14ac:dyDescent="0.2">
      <c r="A32" s="10">
        <v>19</v>
      </c>
      <c r="B32" s="11" t="s">
        <v>68</v>
      </c>
      <c r="C32" s="12">
        <v>51693755886</v>
      </c>
      <c r="D32" s="11" t="s">
        <v>286</v>
      </c>
      <c r="E32" s="13"/>
      <c r="F32" s="10" t="s">
        <v>310</v>
      </c>
      <c r="G32" s="14"/>
      <c r="H32" s="23">
        <v>127.94</v>
      </c>
      <c r="I32" s="20"/>
      <c r="J32" s="20"/>
      <c r="K32" s="21"/>
      <c r="L32" s="22"/>
      <c r="M32" s="21"/>
      <c r="N32" s="22"/>
      <c r="O32" s="21"/>
      <c r="P32" s="22"/>
      <c r="Q32" s="20"/>
      <c r="R32" s="20"/>
      <c r="S32" s="20"/>
      <c r="T32" s="13" t="s">
        <v>285</v>
      </c>
    </row>
    <row r="33" spans="1:20" ht="33.75" x14ac:dyDescent="0.2">
      <c r="A33" s="10">
        <v>20</v>
      </c>
      <c r="B33" s="11" t="s">
        <v>69</v>
      </c>
      <c r="C33" s="10">
        <v>25940944046</v>
      </c>
      <c r="D33" s="11" t="s">
        <v>70</v>
      </c>
      <c r="E33" s="16" t="s">
        <v>311</v>
      </c>
      <c r="F33" s="10" t="s">
        <v>310</v>
      </c>
      <c r="G33" s="19"/>
      <c r="H33" s="23">
        <v>5880.83</v>
      </c>
      <c r="I33" s="20" t="s">
        <v>310</v>
      </c>
      <c r="J33" s="20" t="s">
        <v>362</v>
      </c>
      <c r="K33" s="21"/>
      <c r="L33" s="22">
        <f>N33+P33</f>
        <v>6950.0999999999995</v>
      </c>
      <c r="M33" s="21"/>
      <c r="N33" s="22">
        <f>6743.15+206.95</f>
        <v>6950.0999999999995</v>
      </c>
      <c r="O33" s="21"/>
      <c r="P33" s="22"/>
      <c r="Q33" s="24" t="s">
        <v>371</v>
      </c>
      <c r="R33" s="13" t="s">
        <v>370</v>
      </c>
      <c r="S33" s="20"/>
      <c r="T33" s="16"/>
    </row>
    <row r="34" spans="1:20" ht="22.5" x14ac:dyDescent="0.2">
      <c r="A34" s="10">
        <v>21</v>
      </c>
      <c r="B34" s="25" t="s">
        <v>72</v>
      </c>
      <c r="C34" s="24">
        <v>97359361490</v>
      </c>
      <c r="D34" s="25" t="s">
        <v>73</v>
      </c>
      <c r="E34" s="20" t="s">
        <v>311</v>
      </c>
      <c r="F34" s="10" t="s">
        <v>310</v>
      </c>
      <c r="G34" s="26"/>
      <c r="H34" s="23">
        <v>43801.88</v>
      </c>
      <c r="I34" s="20" t="s">
        <v>310</v>
      </c>
      <c r="J34" s="20" t="s">
        <v>392</v>
      </c>
      <c r="K34" s="21"/>
      <c r="L34" s="22">
        <f>N34+P34</f>
        <v>47449.52</v>
      </c>
      <c r="M34" s="21"/>
      <c r="N34" s="22">
        <f>43801.88+3647.64</f>
        <v>47449.52</v>
      </c>
      <c r="O34" s="21"/>
      <c r="P34" s="22"/>
      <c r="Q34" s="20"/>
      <c r="R34" s="20"/>
      <c r="S34" s="20"/>
      <c r="T34" s="20"/>
    </row>
    <row r="35" spans="1:20" ht="90" x14ac:dyDescent="0.2">
      <c r="A35" s="10">
        <v>22</v>
      </c>
      <c r="B35" s="25" t="s">
        <v>74</v>
      </c>
      <c r="C35" s="24">
        <v>21231559118</v>
      </c>
      <c r="D35" s="25" t="s">
        <v>289</v>
      </c>
      <c r="E35" s="20"/>
      <c r="F35" s="10" t="s">
        <v>310</v>
      </c>
      <c r="G35" s="27"/>
      <c r="H35" s="23">
        <v>2636.12</v>
      </c>
      <c r="I35" s="20"/>
      <c r="J35" s="20"/>
      <c r="K35" s="21"/>
      <c r="L35" s="22"/>
      <c r="M35" s="21"/>
      <c r="N35" s="22"/>
      <c r="O35" s="21"/>
      <c r="P35" s="22"/>
      <c r="Q35" s="20"/>
      <c r="R35" s="20"/>
      <c r="S35" s="20"/>
      <c r="T35" s="28" t="s">
        <v>288</v>
      </c>
    </row>
    <row r="36" spans="1:20" ht="22.5" x14ac:dyDescent="0.2">
      <c r="A36" s="10">
        <v>23</v>
      </c>
      <c r="B36" s="25" t="s">
        <v>75</v>
      </c>
      <c r="C36" s="24">
        <v>55130169739</v>
      </c>
      <c r="D36" s="25" t="s">
        <v>76</v>
      </c>
      <c r="E36" s="20"/>
      <c r="F36" s="10" t="s">
        <v>310</v>
      </c>
      <c r="G36" s="27"/>
      <c r="H36" s="23">
        <v>13.94</v>
      </c>
      <c r="I36" s="20"/>
      <c r="J36" s="20"/>
      <c r="K36" s="21"/>
      <c r="L36" s="22"/>
      <c r="M36" s="21"/>
      <c r="N36" s="22"/>
      <c r="O36" s="21"/>
      <c r="P36" s="22"/>
      <c r="Q36" s="20"/>
      <c r="R36" s="20"/>
      <c r="S36" s="20"/>
      <c r="T36" s="20"/>
    </row>
    <row r="37" spans="1:20" ht="22.5" x14ac:dyDescent="0.2">
      <c r="A37" s="10">
        <v>24</v>
      </c>
      <c r="B37" s="25" t="s">
        <v>77</v>
      </c>
      <c r="C37" s="24">
        <v>75899297490</v>
      </c>
      <c r="D37" s="25" t="s">
        <v>78</v>
      </c>
      <c r="E37" s="20"/>
      <c r="F37" s="10" t="s">
        <v>310</v>
      </c>
      <c r="G37" s="14"/>
      <c r="H37" s="15">
        <v>250</v>
      </c>
      <c r="I37" s="20"/>
      <c r="J37" s="20"/>
      <c r="K37" s="21"/>
      <c r="L37" s="22"/>
      <c r="M37" s="21"/>
      <c r="N37" s="22"/>
      <c r="O37" s="21"/>
      <c r="P37" s="22"/>
      <c r="Q37" s="20"/>
      <c r="R37" s="20"/>
      <c r="S37" s="20"/>
      <c r="T37" s="16"/>
    </row>
    <row r="38" spans="1:20" ht="33.75" x14ac:dyDescent="0.2">
      <c r="A38" s="10">
        <v>25</v>
      </c>
      <c r="B38" s="25" t="s">
        <v>282</v>
      </c>
      <c r="C38" s="29">
        <v>99290390744</v>
      </c>
      <c r="D38" s="25" t="s">
        <v>58</v>
      </c>
      <c r="E38" s="28" t="s">
        <v>311</v>
      </c>
      <c r="F38" s="10" t="s">
        <v>310</v>
      </c>
      <c r="G38" s="14"/>
      <c r="H38" s="15">
        <v>5122.26</v>
      </c>
      <c r="I38" s="20" t="s">
        <v>310</v>
      </c>
      <c r="J38" s="20" t="s">
        <v>393</v>
      </c>
      <c r="K38" s="21"/>
      <c r="L38" s="22">
        <f>N38+P38</f>
        <v>6122.98</v>
      </c>
      <c r="M38" s="21"/>
      <c r="N38" s="22">
        <f>5760+362.98</f>
        <v>6122.98</v>
      </c>
      <c r="O38" s="21"/>
      <c r="P38" s="22"/>
      <c r="Q38" s="20"/>
      <c r="R38" s="28" t="s">
        <v>400</v>
      </c>
      <c r="S38" s="20"/>
      <c r="T38" s="28"/>
    </row>
    <row r="39" spans="1:20" ht="112.5" x14ac:dyDescent="0.2">
      <c r="A39" s="10">
        <v>26</v>
      </c>
      <c r="B39" s="25" t="s">
        <v>357</v>
      </c>
      <c r="C39" s="24">
        <v>41411391282</v>
      </c>
      <c r="D39" s="25" t="s">
        <v>79</v>
      </c>
      <c r="E39" s="20"/>
      <c r="F39" s="10" t="s">
        <v>310</v>
      </c>
      <c r="G39" s="14"/>
      <c r="H39" s="15">
        <v>8.42</v>
      </c>
      <c r="I39" s="20"/>
      <c r="J39" s="20"/>
      <c r="K39" s="21"/>
      <c r="L39" s="22"/>
      <c r="M39" s="21"/>
      <c r="N39" s="22"/>
      <c r="O39" s="21"/>
      <c r="P39" s="22"/>
      <c r="Q39" s="20"/>
      <c r="R39" s="20"/>
      <c r="S39" s="20"/>
      <c r="T39" s="28" t="s">
        <v>356</v>
      </c>
    </row>
    <row r="40" spans="1:20" ht="22.5" x14ac:dyDescent="0.2">
      <c r="A40" s="10">
        <v>27</v>
      </c>
      <c r="B40" s="25" t="s">
        <v>80</v>
      </c>
      <c r="C40" s="29" t="s">
        <v>326</v>
      </c>
      <c r="D40" s="25" t="s">
        <v>81</v>
      </c>
      <c r="E40" s="20"/>
      <c r="F40" s="10" t="s">
        <v>310</v>
      </c>
      <c r="G40" s="14"/>
      <c r="H40" s="15">
        <v>3.98</v>
      </c>
      <c r="I40" s="20"/>
      <c r="J40" s="20"/>
      <c r="K40" s="21"/>
      <c r="L40" s="22"/>
      <c r="M40" s="21"/>
      <c r="N40" s="22"/>
      <c r="O40" s="21"/>
      <c r="P40" s="22"/>
      <c r="Q40" s="20"/>
      <c r="R40" s="20"/>
      <c r="S40" s="20"/>
      <c r="T40" s="16"/>
    </row>
    <row r="41" spans="1:20" ht="87" customHeight="1" x14ac:dyDescent="0.2">
      <c r="A41" s="10">
        <v>28</v>
      </c>
      <c r="B41" s="25" t="s">
        <v>386</v>
      </c>
      <c r="C41" s="29" t="s">
        <v>389</v>
      </c>
      <c r="D41" s="25" t="s">
        <v>388</v>
      </c>
      <c r="E41" s="20" t="s">
        <v>311</v>
      </c>
      <c r="F41" s="10" t="s">
        <v>387</v>
      </c>
      <c r="G41" s="14"/>
      <c r="H41" s="15"/>
      <c r="I41" s="20" t="s">
        <v>310</v>
      </c>
      <c r="J41" s="20" t="s">
        <v>390</v>
      </c>
      <c r="K41" s="21"/>
      <c r="L41" s="22">
        <f>N41+P41</f>
        <v>394.28</v>
      </c>
      <c r="M41" s="21"/>
      <c r="N41" s="22">
        <f>392.52+1.76</f>
        <v>394.28</v>
      </c>
      <c r="O41" s="21"/>
      <c r="P41" s="22"/>
      <c r="Q41" s="20"/>
      <c r="R41" s="28" t="s">
        <v>391</v>
      </c>
      <c r="S41" s="20"/>
      <c r="T41" s="16"/>
    </row>
    <row r="42" spans="1:20" ht="101.25" x14ac:dyDescent="0.2">
      <c r="A42" s="30">
        <v>29</v>
      </c>
      <c r="B42" s="31" t="s">
        <v>82</v>
      </c>
      <c r="C42" s="32">
        <v>80805858278</v>
      </c>
      <c r="D42" s="31" t="s">
        <v>83</v>
      </c>
      <c r="E42" s="33"/>
      <c r="F42" s="30" t="s">
        <v>310</v>
      </c>
      <c r="G42" s="34"/>
      <c r="H42" s="35">
        <v>54.61</v>
      </c>
      <c r="I42" s="20"/>
      <c r="J42" s="20"/>
      <c r="K42" s="21"/>
      <c r="L42" s="22"/>
      <c r="M42" s="21"/>
      <c r="N42" s="22"/>
      <c r="O42" s="21"/>
      <c r="P42" s="22"/>
      <c r="Q42" s="20"/>
      <c r="R42" s="20"/>
      <c r="S42" s="20"/>
      <c r="T42" s="42" t="s">
        <v>410</v>
      </c>
    </row>
    <row r="43" spans="1:20" ht="33.75" x14ac:dyDescent="0.2">
      <c r="A43" s="36">
        <v>30</v>
      </c>
      <c r="B43" s="25" t="s">
        <v>84</v>
      </c>
      <c r="C43" s="24">
        <v>19421546646</v>
      </c>
      <c r="D43" s="25" t="s">
        <v>85</v>
      </c>
      <c r="E43" s="20"/>
      <c r="F43" s="10" t="s">
        <v>310</v>
      </c>
      <c r="G43" s="14"/>
      <c r="H43" s="15">
        <v>44.9</v>
      </c>
      <c r="I43" s="20"/>
      <c r="J43" s="20"/>
      <c r="K43" s="21"/>
      <c r="L43" s="22"/>
      <c r="M43" s="21"/>
      <c r="N43" s="22"/>
      <c r="O43" s="21"/>
      <c r="P43" s="22"/>
      <c r="Q43" s="20"/>
      <c r="R43" s="20"/>
      <c r="S43" s="20"/>
      <c r="T43" s="16"/>
    </row>
    <row r="44" spans="1:20" ht="30.75" customHeight="1" x14ac:dyDescent="0.2">
      <c r="A44" s="10">
        <v>31</v>
      </c>
      <c r="B44" s="25" t="s">
        <v>87</v>
      </c>
      <c r="C44" s="24">
        <v>41563587920</v>
      </c>
      <c r="D44" s="25" t="s">
        <v>88</v>
      </c>
      <c r="E44" s="20"/>
      <c r="F44" s="10" t="s">
        <v>310</v>
      </c>
      <c r="G44" s="14"/>
      <c r="H44" s="15">
        <v>2857.39</v>
      </c>
      <c r="I44" s="20"/>
      <c r="J44" s="20"/>
      <c r="K44" s="21"/>
      <c r="L44" s="22"/>
      <c r="M44" s="21"/>
      <c r="N44" s="22"/>
      <c r="O44" s="21"/>
      <c r="P44" s="22"/>
      <c r="Q44" s="20"/>
      <c r="R44" s="20"/>
      <c r="S44" s="20"/>
      <c r="T44" s="20"/>
    </row>
    <row r="45" spans="1:20" ht="22.5" x14ac:dyDescent="0.2">
      <c r="A45" s="10">
        <v>32</v>
      </c>
      <c r="B45" s="25" t="s">
        <v>89</v>
      </c>
      <c r="C45" s="24">
        <v>82386143355</v>
      </c>
      <c r="D45" s="25" t="s">
        <v>90</v>
      </c>
      <c r="E45" s="20"/>
      <c r="F45" s="10" t="s">
        <v>310</v>
      </c>
      <c r="G45" s="14"/>
      <c r="H45" s="15">
        <v>39.83</v>
      </c>
      <c r="I45" s="20"/>
      <c r="J45" s="20"/>
      <c r="K45" s="21"/>
      <c r="L45" s="22"/>
      <c r="M45" s="21"/>
      <c r="N45" s="22"/>
      <c r="O45" s="21"/>
      <c r="P45" s="22"/>
      <c r="Q45" s="20"/>
      <c r="R45" s="20"/>
      <c r="S45" s="20"/>
      <c r="T45" s="16"/>
    </row>
    <row r="46" spans="1:20" ht="22.5" x14ac:dyDescent="0.2">
      <c r="A46" s="36">
        <v>33</v>
      </c>
      <c r="B46" s="25" t="s">
        <v>91</v>
      </c>
      <c r="C46" s="24">
        <v>10840749604</v>
      </c>
      <c r="D46" s="25" t="s">
        <v>92</v>
      </c>
      <c r="E46" s="20"/>
      <c r="F46" s="10" t="s">
        <v>310</v>
      </c>
      <c r="G46" s="14"/>
      <c r="H46" s="15">
        <v>951.7</v>
      </c>
      <c r="I46" s="20"/>
      <c r="J46" s="20"/>
      <c r="K46" s="21"/>
      <c r="L46" s="22"/>
      <c r="M46" s="21"/>
      <c r="N46" s="22"/>
      <c r="O46" s="21"/>
      <c r="P46" s="22"/>
      <c r="Q46" s="20"/>
      <c r="R46" s="20"/>
      <c r="S46" s="20"/>
      <c r="T46" s="20"/>
    </row>
    <row r="47" spans="1:20" ht="22.5" x14ac:dyDescent="0.2">
      <c r="A47" s="10">
        <v>34</v>
      </c>
      <c r="B47" s="25" t="s">
        <v>93</v>
      </c>
      <c r="C47" s="24">
        <v>43407605162</v>
      </c>
      <c r="D47" s="25" t="s">
        <v>94</v>
      </c>
      <c r="E47" s="20"/>
      <c r="F47" s="10" t="s">
        <v>310</v>
      </c>
      <c r="G47" s="14"/>
      <c r="H47" s="15">
        <v>796.34</v>
      </c>
      <c r="I47" s="20"/>
      <c r="J47" s="20"/>
      <c r="K47" s="21"/>
      <c r="L47" s="22"/>
      <c r="M47" s="21"/>
      <c r="N47" s="22"/>
      <c r="O47" s="21"/>
      <c r="P47" s="22"/>
      <c r="Q47" s="20"/>
      <c r="R47" s="20"/>
      <c r="S47" s="20"/>
      <c r="T47" s="20"/>
    </row>
    <row r="48" spans="1:20" ht="22.5" x14ac:dyDescent="0.2">
      <c r="A48" s="10">
        <v>35</v>
      </c>
      <c r="B48" s="25" t="s">
        <v>95</v>
      </c>
      <c r="C48" s="24">
        <v>12747049705</v>
      </c>
      <c r="D48" s="25" t="s">
        <v>96</v>
      </c>
      <c r="E48" s="20"/>
      <c r="F48" s="10" t="s">
        <v>310</v>
      </c>
      <c r="G48" s="14"/>
      <c r="H48" s="15">
        <v>132.74</v>
      </c>
      <c r="I48" s="20"/>
      <c r="J48" s="20"/>
      <c r="K48" s="21"/>
      <c r="L48" s="22"/>
      <c r="M48" s="21"/>
      <c r="N48" s="22"/>
      <c r="O48" s="21"/>
      <c r="P48" s="22"/>
      <c r="Q48" s="20"/>
      <c r="R48" s="20"/>
      <c r="S48" s="20"/>
      <c r="T48" s="20"/>
    </row>
    <row r="49" spans="1:20" ht="22.5" x14ac:dyDescent="0.2">
      <c r="A49" s="36">
        <v>36</v>
      </c>
      <c r="B49" s="25" t="s">
        <v>97</v>
      </c>
      <c r="C49" s="29" t="s">
        <v>327</v>
      </c>
      <c r="D49" s="25" t="s">
        <v>98</v>
      </c>
      <c r="E49" s="20"/>
      <c r="F49" s="10" t="s">
        <v>310</v>
      </c>
      <c r="G49" s="14"/>
      <c r="H49" s="15">
        <v>4109.6000000000004</v>
      </c>
      <c r="I49" s="20"/>
      <c r="J49" s="20"/>
      <c r="K49" s="21"/>
      <c r="L49" s="22"/>
      <c r="M49" s="21"/>
      <c r="N49" s="22"/>
      <c r="O49" s="21"/>
      <c r="P49" s="22"/>
      <c r="Q49" s="20"/>
      <c r="R49" s="20"/>
      <c r="S49" s="20"/>
      <c r="T49" s="20"/>
    </row>
    <row r="50" spans="1:20" ht="22.5" x14ac:dyDescent="0.2">
      <c r="A50" s="10">
        <v>37</v>
      </c>
      <c r="B50" s="25" t="s">
        <v>99</v>
      </c>
      <c r="C50" s="24">
        <v>15335140599</v>
      </c>
      <c r="D50" s="25" t="s">
        <v>100</v>
      </c>
      <c r="E50" s="20"/>
      <c r="F50" s="10" t="s">
        <v>310</v>
      </c>
      <c r="G50" s="14"/>
      <c r="H50" s="15">
        <v>7.15</v>
      </c>
      <c r="I50" s="20"/>
      <c r="J50" s="20"/>
      <c r="K50" s="21"/>
      <c r="L50" s="22"/>
      <c r="M50" s="21"/>
      <c r="N50" s="22"/>
      <c r="O50" s="21"/>
      <c r="P50" s="22"/>
      <c r="Q50" s="20"/>
      <c r="R50" s="20"/>
      <c r="S50" s="20"/>
      <c r="T50" s="20"/>
    </row>
    <row r="51" spans="1:20" ht="22.5" x14ac:dyDescent="0.2">
      <c r="A51" s="10">
        <v>38</v>
      </c>
      <c r="B51" s="25" t="s">
        <v>101</v>
      </c>
      <c r="C51" s="24">
        <v>91582628698</v>
      </c>
      <c r="D51" s="25" t="s">
        <v>102</v>
      </c>
      <c r="E51" s="20"/>
      <c r="F51" s="10" t="s">
        <v>310</v>
      </c>
      <c r="G51" s="14"/>
      <c r="H51" s="15">
        <v>15648.96</v>
      </c>
      <c r="I51" s="20"/>
      <c r="J51" s="20"/>
      <c r="K51" s="21"/>
      <c r="L51" s="22"/>
      <c r="M51" s="21"/>
      <c r="N51" s="22"/>
      <c r="O51" s="21"/>
      <c r="P51" s="22"/>
      <c r="Q51" s="20"/>
      <c r="R51" s="20"/>
      <c r="S51" s="20"/>
      <c r="T51" s="20"/>
    </row>
    <row r="52" spans="1:20" ht="22.5" x14ac:dyDescent="0.2">
      <c r="A52" s="36">
        <v>39</v>
      </c>
      <c r="B52" s="25" t="s">
        <v>103</v>
      </c>
      <c r="C52" s="24">
        <v>70464829391</v>
      </c>
      <c r="D52" s="25" t="s">
        <v>104</v>
      </c>
      <c r="E52" s="20"/>
      <c r="F52" s="10" t="s">
        <v>310</v>
      </c>
      <c r="G52" s="14"/>
      <c r="H52" s="15">
        <v>18186.29</v>
      </c>
      <c r="I52" s="20"/>
      <c r="J52" s="20"/>
      <c r="K52" s="21"/>
      <c r="L52" s="22"/>
      <c r="M52" s="21"/>
      <c r="N52" s="22"/>
      <c r="O52" s="21"/>
      <c r="P52" s="22"/>
      <c r="Q52" s="20"/>
      <c r="R52" s="20"/>
      <c r="S52" s="20"/>
      <c r="T52" s="20"/>
    </row>
    <row r="53" spans="1:20" ht="22.5" x14ac:dyDescent="0.2">
      <c r="A53" s="10">
        <v>40</v>
      </c>
      <c r="B53" s="25" t="s">
        <v>105</v>
      </c>
      <c r="C53" s="24">
        <v>83566753661</v>
      </c>
      <c r="D53" s="25" t="s">
        <v>106</v>
      </c>
      <c r="E53" s="20"/>
      <c r="F53" s="10" t="s">
        <v>310</v>
      </c>
      <c r="G53" s="14"/>
      <c r="H53" s="15">
        <v>43.8</v>
      </c>
      <c r="I53" s="20"/>
      <c r="J53" s="20"/>
      <c r="K53" s="21"/>
      <c r="L53" s="22"/>
      <c r="M53" s="21"/>
      <c r="N53" s="22"/>
      <c r="O53" s="21"/>
      <c r="P53" s="22"/>
      <c r="Q53" s="20"/>
      <c r="R53" s="20"/>
      <c r="S53" s="20"/>
      <c r="T53" s="20"/>
    </row>
    <row r="54" spans="1:20" ht="90" x14ac:dyDescent="0.2">
      <c r="A54" s="36">
        <v>41</v>
      </c>
      <c r="B54" s="25" t="s">
        <v>293</v>
      </c>
      <c r="C54" s="24">
        <v>38792320364</v>
      </c>
      <c r="D54" s="25" t="s">
        <v>107</v>
      </c>
      <c r="E54" s="20"/>
      <c r="F54" s="10" t="s">
        <v>310</v>
      </c>
      <c r="G54" s="14"/>
      <c r="H54" s="15">
        <v>32337.48</v>
      </c>
      <c r="I54" s="20"/>
      <c r="J54" s="20"/>
      <c r="K54" s="21"/>
      <c r="L54" s="22"/>
      <c r="M54" s="21"/>
      <c r="N54" s="22"/>
      <c r="O54" s="21"/>
      <c r="P54" s="22"/>
      <c r="Q54" s="20"/>
      <c r="R54" s="20"/>
      <c r="S54" s="20"/>
      <c r="T54" s="28" t="s">
        <v>292</v>
      </c>
    </row>
    <row r="55" spans="1:20" ht="22.5" x14ac:dyDescent="0.2">
      <c r="A55" s="10">
        <v>42</v>
      </c>
      <c r="B55" s="25" t="s">
        <v>108</v>
      </c>
      <c r="C55" s="24">
        <v>97838993800</v>
      </c>
      <c r="D55" s="25" t="s">
        <v>109</v>
      </c>
      <c r="E55" s="20"/>
      <c r="F55" s="10" t="s">
        <v>310</v>
      </c>
      <c r="G55" s="14"/>
      <c r="H55" s="15">
        <v>237.45</v>
      </c>
      <c r="I55" s="20"/>
      <c r="J55" s="20"/>
      <c r="K55" s="21"/>
      <c r="L55" s="22"/>
      <c r="M55" s="21"/>
      <c r="N55" s="22"/>
      <c r="O55" s="21"/>
      <c r="P55" s="22"/>
      <c r="Q55" s="20"/>
      <c r="R55" s="20"/>
      <c r="S55" s="20"/>
      <c r="T55" s="20"/>
    </row>
    <row r="56" spans="1:20" ht="33.75" x14ac:dyDescent="0.2">
      <c r="A56" s="36">
        <v>43</v>
      </c>
      <c r="B56" s="25" t="s">
        <v>110</v>
      </c>
      <c r="C56" s="24">
        <v>57500462912</v>
      </c>
      <c r="D56" s="25" t="s">
        <v>111</v>
      </c>
      <c r="E56" s="20"/>
      <c r="F56" s="10" t="s">
        <v>310</v>
      </c>
      <c r="G56" s="14"/>
      <c r="H56" s="15">
        <v>325.5</v>
      </c>
      <c r="I56" s="20"/>
      <c r="J56" s="20"/>
      <c r="K56" s="21"/>
      <c r="L56" s="22"/>
      <c r="M56" s="21"/>
      <c r="N56" s="22"/>
      <c r="O56" s="21"/>
      <c r="P56" s="22"/>
      <c r="Q56" s="20"/>
      <c r="R56" s="20"/>
      <c r="S56" s="20"/>
      <c r="T56" s="16"/>
    </row>
    <row r="57" spans="1:20" ht="22.5" x14ac:dyDescent="0.2">
      <c r="A57" s="10">
        <v>44</v>
      </c>
      <c r="B57" s="25" t="s">
        <v>112</v>
      </c>
      <c r="C57" s="24">
        <v>81793146560</v>
      </c>
      <c r="D57" s="25" t="s">
        <v>113</v>
      </c>
      <c r="E57" s="28" t="s">
        <v>311</v>
      </c>
      <c r="F57" s="10" t="s">
        <v>310</v>
      </c>
      <c r="G57" s="14"/>
      <c r="H57" s="15">
        <v>4048.34</v>
      </c>
      <c r="I57" s="20" t="s">
        <v>310</v>
      </c>
      <c r="J57" s="20" t="s">
        <v>312</v>
      </c>
      <c r="K57" s="21"/>
      <c r="L57" s="22">
        <f>N57+P57</f>
        <v>2885.05</v>
      </c>
      <c r="M57" s="21"/>
      <c r="N57" s="22">
        <v>2885.05</v>
      </c>
      <c r="O57" s="21"/>
      <c r="P57" s="22"/>
      <c r="Q57" s="20"/>
      <c r="R57" s="20"/>
      <c r="S57" s="20"/>
      <c r="T57" s="20"/>
    </row>
    <row r="58" spans="1:20" ht="22.5" x14ac:dyDescent="0.2">
      <c r="A58" s="36">
        <v>45</v>
      </c>
      <c r="B58" s="25" t="s">
        <v>115</v>
      </c>
      <c r="C58" s="24">
        <v>18458216879</v>
      </c>
      <c r="D58" s="25" t="s">
        <v>116</v>
      </c>
      <c r="E58" s="20"/>
      <c r="F58" s="10" t="s">
        <v>310</v>
      </c>
      <c r="G58" s="14"/>
      <c r="H58" s="15">
        <v>35.01</v>
      </c>
      <c r="I58" s="20"/>
      <c r="J58" s="20"/>
      <c r="K58" s="21"/>
      <c r="L58" s="22"/>
      <c r="M58" s="21"/>
      <c r="N58" s="22"/>
      <c r="O58" s="21"/>
      <c r="P58" s="22"/>
      <c r="Q58" s="20"/>
      <c r="R58" s="20"/>
      <c r="S58" s="20"/>
      <c r="T58" s="20"/>
    </row>
    <row r="59" spans="1:20" ht="33.75" x14ac:dyDescent="0.2">
      <c r="A59" s="10">
        <v>46</v>
      </c>
      <c r="B59" s="25" t="s">
        <v>117</v>
      </c>
      <c r="C59" s="24">
        <v>64308723629</v>
      </c>
      <c r="D59" s="25" t="s">
        <v>118</v>
      </c>
      <c r="E59" s="16"/>
      <c r="F59" s="10" t="s">
        <v>310</v>
      </c>
      <c r="G59" s="14"/>
      <c r="H59" s="15">
        <v>464.99</v>
      </c>
      <c r="I59" s="20"/>
      <c r="J59" s="20"/>
      <c r="K59" s="21"/>
      <c r="L59" s="22"/>
      <c r="M59" s="21"/>
      <c r="N59" s="22"/>
      <c r="O59" s="21"/>
      <c r="P59" s="22"/>
      <c r="Q59" s="20"/>
      <c r="R59" s="20"/>
      <c r="S59" s="20"/>
      <c r="T59" s="20"/>
    </row>
    <row r="60" spans="1:20" ht="22.5" x14ac:dyDescent="0.2">
      <c r="A60" s="36">
        <v>47</v>
      </c>
      <c r="B60" s="25" t="s">
        <v>119</v>
      </c>
      <c r="C60" s="24">
        <v>61649363544</v>
      </c>
      <c r="D60" s="25" t="s">
        <v>120</v>
      </c>
      <c r="E60" s="20"/>
      <c r="F60" s="10" t="s">
        <v>310</v>
      </c>
      <c r="G60" s="14"/>
      <c r="H60" s="15">
        <v>92.91</v>
      </c>
      <c r="I60" s="20"/>
      <c r="J60" s="20"/>
      <c r="K60" s="21"/>
      <c r="L60" s="22"/>
      <c r="M60" s="21"/>
      <c r="N60" s="22"/>
      <c r="O60" s="21"/>
      <c r="P60" s="22"/>
      <c r="Q60" s="20"/>
      <c r="R60" s="20"/>
      <c r="S60" s="20"/>
      <c r="T60" s="20"/>
    </row>
    <row r="61" spans="1:20" ht="33.75" x14ac:dyDescent="0.2">
      <c r="A61" s="10">
        <v>48</v>
      </c>
      <c r="B61" s="25" t="s">
        <v>122</v>
      </c>
      <c r="C61" s="24">
        <v>98828194905</v>
      </c>
      <c r="D61" s="25" t="s">
        <v>123</v>
      </c>
      <c r="E61" s="20"/>
      <c r="F61" s="10" t="s">
        <v>310</v>
      </c>
      <c r="G61" s="14"/>
      <c r="H61" s="15">
        <v>163.99</v>
      </c>
      <c r="I61" s="20"/>
      <c r="J61" s="20"/>
      <c r="K61" s="21"/>
      <c r="L61" s="22"/>
      <c r="M61" s="21"/>
      <c r="N61" s="22"/>
      <c r="O61" s="21"/>
      <c r="P61" s="22"/>
      <c r="Q61" s="20"/>
      <c r="R61" s="20"/>
      <c r="S61" s="20"/>
      <c r="T61" s="20"/>
    </row>
    <row r="62" spans="1:20" ht="45" x14ac:dyDescent="0.2">
      <c r="A62" s="36">
        <v>49</v>
      </c>
      <c r="B62" s="25" t="s">
        <v>296</v>
      </c>
      <c r="C62" s="24">
        <v>61651285801</v>
      </c>
      <c r="D62" s="25" t="s">
        <v>124</v>
      </c>
      <c r="E62" s="20"/>
      <c r="F62" s="10" t="s">
        <v>310</v>
      </c>
      <c r="G62" s="14"/>
      <c r="H62" s="15">
        <v>729.92</v>
      </c>
      <c r="I62" s="20"/>
      <c r="J62" s="20"/>
      <c r="K62" s="21"/>
      <c r="L62" s="22"/>
      <c r="M62" s="21"/>
      <c r="N62" s="22"/>
      <c r="O62" s="21"/>
      <c r="P62" s="22"/>
      <c r="Q62" s="20"/>
      <c r="R62" s="20"/>
      <c r="S62" s="20"/>
      <c r="T62" s="20"/>
    </row>
    <row r="63" spans="1:20" ht="101.25" x14ac:dyDescent="0.2">
      <c r="A63" s="10">
        <v>50</v>
      </c>
      <c r="B63" s="25" t="s">
        <v>298</v>
      </c>
      <c r="C63" s="24">
        <v>46161803464</v>
      </c>
      <c r="D63" s="25" t="s">
        <v>125</v>
      </c>
      <c r="E63" s="20"/>
      <c r="F63" s="10" t="s">
        <v>310</v>
      </c>
      <c r="G63" s="14"/>
      <c r="H63" s="15">
        <v>19.239999999999998</v>
      </c>
      <c r="I63" s="20"/>
      <c r="J63" s="20"/>
      <c r="K63" s="21"/>
      <c r="L63" s="22"/>
      <c r="M63" s="21"/>
      <c r="N63" s="22"/>
      <c r="O63" s="21"/>
      <c r="P63" s="22"/>
      <c r="Q63" s="20"/>
      <c r="R63" s="20"/>
      <c r="S63" s="20"/>
      <c r="T63" s="28" t="s">
        <v>297</v>
      </c>
    </row>
    <row r="64" spans="1:20" ht="22.5" x14ac:dyDescent="0.2">
      <c r="A64" s="36">
        <v>51</v>
      </c>
      <c r="B64" s="25" t="s">
        <v>299</v>
      </c>
      <c r="C64" s="24">
        <v>87545147669</v>
      </c>
      <c r="D64" s="25" t="s">
        <v>126</v>
      </c>
      <c r="E64" s="20"/>
      <c r="F64" s="10" t="s">
        <v>310</v>
      </c>
      <c r="G64" s="14"/>
      <c r="H64" s="15">
        <v>798.72</v>
      </c>
      <c r="I64" s="20"/>
      <c r="J64" s="20"/>
      <c r="K64" s="21"/>
      <c r="L64" s="22"/>
      <c r="M64" s="21"/>
      <c r="N64" s="22"/>
      <c r="O64" s="21"/>
      <c r="P64" s="22"/>
      <c r="Q64" s="20"/>
      <c r="R64" s="20"/>
      <c r="S64" s="20"/>
      <c r="T64" s="20"/>
    </row>
    <row r="65" spans="1:20" ht="22.5" x14ac:dyDescent="0.2">
      <c r="A65" s="10">
        <v>52</v>
      </c>
      <c r="B65" s="25" t="s">
        <v>127</v>
      </c>
      <c r="C65" s="24">
        <v>13534672609</v>
      </c>
      <c r="D65" s="25" t="s">
        <v>128</v>
      </c>
      <c r="E65" s="20"/>
      <c r="F65" s="10" t="s">
        <v>310</v>
      </c>
      <c r="G65" s="14"/>
      <c r="H65" s="15">
        <v>181.53</v>
      </c>
      <c r="I65" s="20"/>
      <c r="J65" s="20"/>
      <c r="K65" s="21"/>
      <c r="L65" s="22"/>
      <c r="M65" s="21"/>
      <c r="N65" s="22"/>
      <c r="O65" s="21"/>
      <c r="P65" s="22"/>
      <c r="Q65" s="20"/>
      <c r="R65" s="20"/>
      <c r="S65" s="20"/>
      <c r="T65" s="20"/>
    </row>
    <row r="66" spans="1:20" ht="101.25" x14ac:dyDescent="0.2">
      <c r="A66" s="36">
        <v>53</v>
      </c>
      <c r="B66" s="25" t="s">
        <v>319</v>
      </c>
      <c r="C66" s="24">
        <v>56624040091</v>
      </c>
      <c r="D66" s="25" t="s">
        <v>181</v>
      </c>
      <c r="E66" s="20"/>
      <c r="F66" s="10" t="s">
        <v>310</v>
      </c>
      <c r="G66" s="14"/>
      <c r="H66" s="15">
        <v>1161.32</v>
      </c>
      <c r="I66" s="20"/>
      <c r="J66" s="20"/>
      <c r="K66" s="21"/>
      <c r="L66" s="22"/>
      <c r="M66" s="21"/>
      <c r="N66" s="22"/>
      <c r="O66" s="21"/>
      <c r="P66" s="22"/>
      <c r="Q66" s="20"/>
      <c r="R66" s="20"/>
      <c r="S66" s="20"/>
      <c r="T66" s="28" t="s">
        <v>320</v>
      </c>
    </row>
    <row r="67" spans="1:20" ht="67.5" x14ac:dyDescent="0.2">
      <c r="A67" s="10">
        <v>54</v>
      </c>
      <c r="B67" s="25" t="s">
        <v>132</v>
      </c>
      <c r="C67" s="24">
        <v>69938705146</v>
      </c>
      <c r="D67" s="25" t="s">
        <v>133</v>
      </c>
      <c r="E67" s="20" t="s">
        <v>311</v>
      </c>
      <c r="F67" s="10" t="s">
        <v>310</v>
      </c>
      <c r="G67" s="14"/>
      <c r="H67" s="15" t="s">
        <v>271</v>
      </c>
      <c r="I67" s="20" t="s">
        <v>310</v>
      </c>
      <c r="J67" s="20" t="s">
        <v>393</v>
      </c>
      <c r="K67" s="21"/>
      <c r="L67" s="22">
        <f>N67+P67</f>
        <v>68853.7</v>
      </c>
      <c r="M67" s="21"/>
      <c r="N67" s="22">
        <f>57541.35+11312.35</f>
        <v>68853.7</v>
      </c>
      <c r="O67" s="21"/>
      <c r="P67" s="22"/>
      <c r="Q67" s="20"/>
      <c r="R67" s="28" t="s">
        <v>398</v>
      </c>
      <c r="S67" s="20"/>
      <c r="T67" s="13" t="s">
        <v>303</v>
      </c>
    </row>
    <row r="68" spans="1:20" ht="22.5" x14ac:dyDescent="0.2">
      <c r="A68" s="36">
        <v>55</v>
      </c>
      <c r="B68" s="25" t="s">
        <v>134</v>
      </c>
      <c r="C68" s="24">
        <v>57845104557</v>
      </c>
      <c r="D68" s="25" t="s">
        <v>135</v>
      </c>
      <c r="E68" s="20"/>
      <c r="F68" s="10" t="s">
        <v>310</v>
      </c>
      <c r="G68" s="14"/>
      <c r="H68" s="15">
        <v>847.32</v>
      </c>
      <c r="I68" s="20"/>
      <c r="J68" s="20"/>
      <c r="K68" s="21"/>
      <c r="L68" s="22"/>
      <c r="M68" s="21"/>
      <c r="N68" s="22"/>
      <c r="O68" s="21"/>
      <c r="P68" s="22"/>
      <c r="Q68" s="20"/>
      <c r="R68" s="20"/>
      <c r="S68" s="20"/>
      <c r="T68" s="20"/>
    </row>
    <row r="69" spans="1:20" ht="22.5" x14ac:dyDescent="0.2">
      <c r="A69" s="10">
        <v>56</v>
      </c>
      <c r="B69" s="25" t="s">
        <v>136</v>
      </c>
      <c r="C69" s="24">
        <v>94763934493</v>
      </c>
      <c r="D69" s="25" t="s">
        <v>137</v>
      </c>
      <c r="E69" s="20"/>
      <c r="F69" s="10" t="s">
        <v>310</v>
      </c>
      <c r="G69" s="14"/>
      <c r="H69" s="15">
        <v>30</v>
      </c>
      <c r="I69" s="20"/>
      <c r="J69" s="20"/>
      <c r="K69" s="21"/>
      <c r="L69" s="22"/>
      <c r="M69" s="21"/>
      <c r="N69" s="22"/>
      <c r="O69" s="21"/>
      <c r="P69" s="22"/>
      <c r="Q69" s="20"/>
      <c r="R69" s="20"/>
      <c r="S69" s="20"/>
      <c r="T69" s="20"/>
    </row>
    <row r="70" spans="1:20" ht="22.5" x14ac:dyDescent="0.2">
      <c r="A70" s="36">
        <v>57</v>
      </c>
      <c r="B70" s="25" t="s">
        <v>138</v>
      </c>
      <c r="C70" s="24">
        <v>40237608715</v>
      </c>
      <c r="D70" s="25" t="s">
        <v>139</v>
      </c>
      <c r="E70" s="20"/>
      <c r="F70" s="10" t="s">
        <v>310</v>
      </c>
      <c r="G70" s="14"/>
      <c r="H70" s="15">
        <v>144.9</v>
      </c>
      <c r="I70" s="20"/>
      <c r="J70" s="20"/>
      <c r="K70" s="21"/>
      <c r="L70" s="22"/>
      <c r="M70" s="21"/>
      <c r="N70" s="22"/>
      <c r="O70" s="21"/>
      <c r="P70" s="22"/>
      <c r="Q70" s="20"/>
      <c r="R70" s="20"/>
      <c r="S70" s="20"/>
      <c r="T70" s="20"/>
    </row>
    <row r="71" spans="1:20" ht="22.5" x14ac:dyDescent="0.2">
      <c r="A71" s="10">
        <v>58</v>
      </c>
      <c r="B71" s="25" t="s">
        <v>355</v>
      </c>
      <c r="C71" s="29">
        <v>27681852254</v>
      </c>
      <c r="D71" s="25" t="s">
        <v>46</v>
      </c>
      <c r="E71" s="28"/>
      <c r="F71" s="10" t="s">
        <v>310</v>
      </c>
      <c r="G71" s="14"/>
      <c r="H71" s="15">
        <v>159.27000000000001</v>
      </c>
      <c r="I71" s="20"/>
      <c r="J71" s="20"/>
      <c r="K71" s="21"/>
      <c r="L71" s="22"/>
      <c r="M71" s="21"/>
      <c r="N71" s="22"/>
      <c r="O71" s="21"/>
      <c r="P71" s="22"/>
      <c r="Q71" s="20"/>
      <c r="R71" s="20"/>
      <c r="S71" s="20"/>
      <c r="T71" s="28"/>
    </row>
    <row r="72" spans="1:20" ht="22.5" x14ac:dyDescent="0.2">
      <c r="A72" s="36">
        <v>59</v>
      </c>
      <c r="B72" s="25" t="s">
        <v>322</v>
      </c>
      <c r="C72" s="29" t="s">
        <v>325</v>
      </c>
      <c r="D72" s="25" t="s">
        <v>183</v>
      </c>
      <c r="E72" s="20"/>
      <c r="F72" s="10" t="s">
        <v>310</v>
      </c>
      <c r="G72" s="14"/>
      <c r="H72" s="15">
        <v>2468.64</v>
      </c>
      <c r="I72" s="20"/>
      <c r="J72" s="20"/>
      <c r="K72" s="21"/>
      <c r="L72" s="22"/>
      <c r="M72" s="21"/>
      <c r="N72" s="22"/>
      <c r="O72" s="21"/>
      <c r="P72" s="22"/>
      <c r="Q72" s="20"/>
      <c r="R72" s="20"/>
      <c r="S72" s="20"/>
      <c r="T72" s="28"/>
    </row>
    <row r="73" spans="1:20" ht="22.5" x14ac:dyDescent="0.2">
      <c r="A73" s="10">
        <v>60</v>
      </c>
      <c r="B73" s="25" t="s">
        <v>141</v>
      </c>
      <c r="C73" s="24">
        <v>34976993601</v>
      </c>
      <c r="D73" s="25" t="s">
        <v>142</v>
      </c>
      <c r="E73" s="20"/>
      <c r="F73" s="10" t="s">
        <v>310</v>
      </c>
      <c r="G73" s="14"/>
      <c r="H73" s="15">
        <v>249.82</v>
      </c>
      <c r="I73" s="20"/>
      <c r="J73" s="20"/>
      <c r="K73" s="21"/>
      <c r="L73" s="22"/>
      <c r="M73" s="21"/>
      <c r="N73" s="22"/>
      <c r="O73" s="21"/>
      <c r="P73" s="22"/>
      <c r="Q73" s="20"/>
      <c r="R73" s="20"/>
      <c r="S73" s="20"/>
      <c r="T73" s="16"/>
    </row>
    <row r="74" spans="1:20" ht="78.75" x14ac:dyDescent="0.2">
      <c r="A74" s="36">
        <v>61</v>
      </c>
      <c r="B74" s="25" t="s">
        <v>290</v>
      </c>
      <c r="C74" s="24">
        <v>24529544753</v>
      </c>
      <c r="D74" s="25" t="s">
        <v>86</v>
      </c>
      <c r="E74" s="20"/>
      <c r="F74" s="10" t="s">
        <v>310</v>
      </c>
      <c r="G74" s="14"/>
      <c r="H74" s="15">
        <v>65.78</v>
      </c>
      <c r="I74" s="20"/>
      <c r="J74" s="20"/>
      <c r="K74" s="21"/>
      <c r="L74" s="22"/>
      <c r="M74" s="21"/>
      <c r="N74" s="22"/>
      <c r="O74" s="21"/>
      <c r="P74" s="22"/>
      <c r="Q74" s="20"/>
      <c r="R74" s="20"/>
      <c r="S74" s="20"/>
      <c r="T74" s="28" t="s">
        <v>291</v>
      </c>
    </row>
    <row r="75" spans="1:20" ht="22.5" x14ac:dyDescent="0.2">
      <c r="A75" s="10">
        <v>62</v>
      </c>
      <c r="B75" s="25" t="s">
        <v>143</v>
      </c>
      <c r="C75" s="24">
        <v>56315630583</v>
      </c>
      <c r="D75" s="25" t="s">
        <v>144</v>
      </c>
      <c r="E75" s="20"/>
      <c r="F75" s="10" t="s">
        <v>310</v>
      </c>
      <c r="G75" s="14"/>
      <c r="H75" s="15">
        <v>99.54</v>
      </c>
      <c r="I75" s="20"/>
      <c r="J75" s="20"/>
      <c r="K75" s="21"/>
      <c r="L75" s="22"/>
      <c r="M75" s="21"/>
      <c r="N75" s="22"/>
      <c r="O75" s="21"/>
      <c r="P75" s="22"/>
      <c r="Q75" s="20"/>
      <c r="R75" s="20"/>
      <c r="S75" s="20"/>
      <c r="T75" s="20"/>
    </row>
    <row r="76" spans="1:20" ht="33.75" x14ac:dyDescent="0.2">
      <c r="A76" s="36">
        <v>63</v>
      </c>
      <c r="B76" s="25" t="s">
        <v>300</v>
      </c>
      <c r="C76" s="24">
        <v>25328111491</v>
      </c>
      <c r="D76" s="25" t="s">
        <v>129</v>
      </c>
      <c r="E76" s="20"/>
      <c r="F76" s="10" t="s">
        <v>310</v>
      </c>
      <c r="G76" s="14"/>
      <c r="H76" s="15">
        <v>104.85</v>
      </c>
      <c r="I76" s="20"/>
      <c r="J76" s="20"/>
      <c r="K76" s="21"/>
      <c r="L76" s="22"/>
      <c r="M76" s="21"/>
      <c r="N76" s="22"/>
      <c r="O76" s="21"/>
      <c r="P76" s="22"/>
      <c r="Q76" s="20"/>
      <c r="R76" s="20"/>
      <c r="S76" s="20"/>
      <c r="T76" s="20"/>
    </row>
    <row r="77" spans="1:20" ht="33.75" x14ac:dyDescent="0.2">
      <c r="A77" s="10">
        <v>64</v>
      </c>
      <c r="B77" s="25" t="s">
        <v>145</v>
      </c>
      <c r="C77" s="24">
        <v>21314052876</v>
      </c>
      <c r="D77" s="25" t="s">
        <v>146</v>
      </c>
      <c r="E77" s="20"/>
      <c r="F77" s="10" t="s">
        <v>310</v>
      </c>
      <c r="G77" s="14"/>
      <c r="H77" s="15">
        <v>248.86</v>
      </c>
      <c r="I77" s="20"/>
      <c r="J77" s="20"/>
      <c r="K77" s="21"/>
      <c r="L77" s="22"/>
      <c r="M77" s="21"/>
      <c r="N77" s="22"/>
      <c r="O77" s="21"/>
      <c r="P77" s="22"/>
      <c r="Q77" s="20"/>
      <c r="R77" s="20"/>
      <c r="S77" s="20"/>
      <c r="T77" s="16"/>
    </row>
    <row r="78" spans="1:20" ht="101.25" x14ac:dyDescent="0.2">
      <c r="A78" s="36">
        <v>65</v>
      </c>
      <c r="B78" s="25" t="s">
        <v>354</v>
      </c>
      <c r="C78" s="24">
        <v>53471130541</v>
      </c>
      <c r="D78" s="25" t="s">
        <v>266</v>
      </c>
      <c r="E78" s="20"/>
      <c r="F78" s="10" t="s">
        <v>310</v>
      </c>
      <c r="G78" s="14"/>
      <c r="H78" s="15">
        <v>1244.28</v>
      </c>
      <c r="I78" s="20"/>
      <c r="J78" s="20"/>
      <c r="K78" s="21"/>
      <c r="L78" s="22"/>
      <c r="M78" s="21"/>
      <c r="N78" s="22"/>
      <c r="O78" s="21"/>
      <c r="P78" s="22"/>
      <c r="Q78" s="20"/>
      <c r="R78" s="20"/>
      <c r="S78" s="20"/>
      <c r="T78" s="28" t="s">
        <v>353</v>
      </c>
    </row>
    <row r="79" spans="1:20" ht="22.5" x14ac:dyDescent="0.2">
      <c r="A79" s="10">
        <v>66</v>
      </c>
      <c r="B79" s="25" t="s">
        <v>321</v>
      </c>
      <c r="C79" s="24">
        <v>21024450864</v>
      </c>
      <c r="D79" s="25" t="s">
        <v>182</v>
      </c>
      <c r="E79" s="20"/>
      <c r="F79" s="10" t="s">
        <v>310</v>
      </c>
      <c r="G79" s="14"/>
      <c r="H79" s="15">
        <v>211.87</v>
      </c>
      <c r="I79" s="20"/>
      <c r="J79" s="20"/>
      <c r="K79" s="21"/>
      <c r="L79" s="22"/>
      <c r="M79" s="21"/>
      <c r="N79" s="22"/>
      <c r="O79" s="21"/>
      <c r="P79" s="22"/>
      <c r="Q79" s="20"/>
      <c r="R79" s="20"/>
      <c r="S79" s="20"/>
      <c r="T79" s="20"/>
    </row>
    <row r="80" spans="1:20" x14ac:dyDescent="0.2">
      <c r="A80" s="36">
        <v>67</v>
      </c>
      <c r="B80" s="25" t="s">
        <v>147</v>
      </c>
      <c r="C80" s="24">
        <v>11250497431</v>
      </c>
      <c r="D80" s="25" t="s">
        <v>148</v>
      </c>
      <c r="E80" s="20"/>
      <c r="F80" s="10" t="s">
        <v>310</v>
      </c>
      <c r="G80" s="14"/>
      <c r="H80" s="15">
        <v>28.93</v>
      </c>
      <c r="I80" s="20"/>
      <c r="J80" s="20"/>
      <c r="K80" s="21"/>
      <c r="L80" s="22"/>
      <c r="M80" s="21"/>
      <c r="N80" s="22"/>
      <c r="O80" s="21"/>
      <c r="P80" s="22"/>
      <c r="Q80" s="20"/>
      <c r="R80" s="20"/>
      <c r="S80" s="20"/>
      <c r="T80" s="20"/>
    </row>
    <row r="81" spans="1:20" ht="22.5" x14ac:dyDescent="0.2">
      <c r="A81" s="10">
        <v>68</v>
      </c>
      <c r="B81" s="25" t="s">
        <v>149</v>
      </c>
      <c r="C81" s="24">
        <v>84740716328</v>
      </c>
      <c r="D81" s="25" t="s">
        <v>150</v>
      </c>
      <c r="E81" s="20"/>
      <c r="F81" s="10" t="s">
        <v>310</v>
      </c>
      <c r="G81" s="14"/>
      <c r="H81" s="15">
        <v>56.03</v>
      </c>
      <c r="I81" s="20"/>
      <c r="J81" s="20"/>
      <c r="K81" s="21"/>
      <c r="L81" s="22"/>
      <c r="M81" s="21"/>
      <c r="N81" s="22"/>
      <c r="O81" s="21"/>
      <c r="P81" s="22"/>
      <c r="Q81" s="20"/>
      <c r="R81" s="20"/>
      <c r="S81" s="20"/>
      <c r="T81" s="20"/>
    </row>
    <row r="82" spans="1:20" ht="22.5" x14ac:dyDescent="0.2">
      <c r="A82" s="36">
        <v>69</v>
      </c>
      <c r="B82" s="25" t="s">
        <v>151</v>
      </c>
      <c r="C82" s="24">
        <v>46192309292</v>
      </c>
      <c r="D82" s="25" t="s">
        <v>152</v>
      </c>
      <c r="E82" s="20"/>
      <c r="F82" s="10" t="s">
        <v>310</v>
      </c>
      <c r="G82" s="14"/>
      <c r="H82" s="15">
        <v>35.29</v>
      </c>
      <c r="I82" s="20"/>
      <c r="J82" s="20"/>
      <c r="K82" s="21"/>
      <c r="L82" s="22"/>
      <c r="M82" s="21"/>
      <c r="N82" s="22"/>
      <c r="O82" s="21"/>
      <c r="P82" s="22"/>
      <c r="Q82" s="20"/>
      <c r="R82" s="20"/>
      <c r="S82" s="20"/>
      <c r="T82" s="20"/>
    </row>
    <row r="83" spans="1:20" x14ac:dyDescent="0.2">
      <c r="A83" s="36">
        <v>70</v>
      </c>
      <c r="B83" s="25" t="s">
        <v>153</v>
      </c>
      <c r="C83" s="24">
        <v>98415343744</v>
      </c>
      <c r="D83" s="25" t="s">
        <v>154</v>
      </c>
      <c r="E83" s="20"/>
      <c r="F83" s="10" t="s">
        <v>310</v>
      </c>
      <c r="G83" s="14"/>
      <c r="H83" s="15">
        <v>63</v>
      </c>
      <c r="I83" s="20"/>
      <c r="J83" s="20"/>
      <c r="K83" s="21"/>
      <c r="L83" s="22"/>
      <c r="M83" s="21"/>
      <c r="N83" s="22"/>
      <c r="O83" s="21"/>
      <c r="P83" s="22"/>
      <c r="Q83" s="20"/>
      <c r="R83" s="20"/>
      <c r="S83" s="20"/>
      <c r="T83" s="20"/>
    </row>
    <row r="84" spans="1:20" ht="90" x14ac:dyDescent="0.2">
      <c r="A84" s="10">
        <v>71</v>
      </c>
      <c r="B84" s="25" t="s">
        <v>155</v>
      </c>
      <c r="C84" s="24">
        <v>50467974870</v>
      </c>
      <c r="D84" s="25" t="s">
        <v>309</v>
      </c>
      <c r="E84" s="20"/>
      <c r="F84" s="10" t="s">
        <v>310</v>
      </c>
      <c r="G84" s="14"/>
      <c r="H84" s="15">
        <v>29.2</v>
      </c>
      <c r="I84" s="20"/>
      <c r="J84" s="20"/>
      <c r="K84" s="21"/>
      <c r="L84" s="22"/>
      <c r="M84" s="21"/>
      <c r="N84" s="22"/>
      <c r="O84" s="21"/>
      <c r="P84" s="22"/>
      <c r="Q84" s="20"/>
      <c r="R84" s="20"/>
      <c r="S84" s="20"/>
      <c r="T84" s="28" t="s">
        <v>308</v>
      </c>
    </row>
    <row r="85" spans="1:20" ht="101.25" x14ac:dyDescent="0.2">
      <c r="A85" s="36">
        <v>72</v>
      </c>
      <c r="B85" s="25" t="s">
        <v>314</v>
      </c>
      <c r="C85" s="24">
        <v>83733961468</v>
      </c>
      <c r="D85" s="25" t="s">
        <v>156</v>
      </c>
      <c r="E85" s="20"/>
      <c r="F85" s="10" t="s">
        <v>310</v>
      </c>
      <c r="G85" s="14"/>
      <c r="H85" s="15">
        <v>258.81</v>
      </c>
      <c r="I85" s="20"/>
      <c r="J85" s="20"/>
      <c r="K85" s="21"/>
      <c r="L85" s="22"/>
      <c r="M85" s="21"/>
      <c r="N85" s="22"/>
      <c r="O85" s="21"/>
      <c r="P85" s="22"/>
      <c r="Q85" s="20"/>
      <c r="R85" s="20"/>
      <c r="S85" s="20"/>
      <c r="T85" s="28" t="s">
        <v>313</v>
      </c>
    </row>
    <row r="86" spans="1:20" ht="22.5" x14ac:dyDescent="0.2">
      <c r="A86" s="36">
        <v>73</v>
      </c>
      <c r="B86" s="25" t="s">
        <v>157</v>
      </c>
      <c r="C86" s="24">
        <v>47419615880</v>
      </c>
      <c r="D86" s="25" t="s">
        <v>158</v>
      </c>
      <c r="E86" s="20"/>
      <c r="F86" s="10" t="s">
        <v>310</v>
      </c>
      <c r="G86" s="14"/>
      <c r="H86" s="15">
        <v>1377</v>
      </c>
      <c r="I86" s="20"/>
      <c r="J86" s="20"/>
      <c r="K86" s="21"/>
      <c r="L86" s="22"/>
      <c r="M86" s="21"/>
      <c r="N86" s="22"/>
      <c r="O86" s="21"/>
      <c r="P86" s="22"/>
      <c r="Q86" s="20"/>
      <c r="R86" s="20"/>
      <c r="S86" s="20"/>
      <c r="T86" s="16"/>
    </row>
    <row r="87" spans="1:20" ht="22.5" x14ac:dyDescent="0.2">
      <c r="A87" s="10">
        <v>74</v>
      </c>
      <c r="B87" s="25" t="s">
        <v>159</v>
      </c>
      <c r="C87" s="24">
        <v>15475319748</v>
      </c>
      <c r="D87" s="25" t="s">
        <v>160</v>
      </c>
      <c r="E87" s="20"/>
      <c r="F87" s="10" t="s">
        <v>310</v>
      </c>
      <c r="G87" s="14"/>
      <c r="H87" s="15">
        <v>78.040000000000006</v>
      </c>
      <c r="I87" s="20"/>
      <c r="J87" s="20"/>
      <c r="K87" s="21"/>
      <c r="L87" s="22"/>
      <c r="M87" s="21"/>
      <c r="N87" s="22"/>
      <c r="O87" s="21"/>
      <c r="P87" s="22"/>
      <c r="Q87" s="20"/>
      <c r="R87" s="20"/>
      <c r="S87" s="20"/>
      <c r="T87" s="16"/>
    </row>
    <row r="88" spans="1:20" ht="22.5" x14ac:dyDescent="0.2">
      <c r="A88" s="36">
        <v>75</v>
      </c>
      <c r="B88" s="25" t="s">
        <v>315</v>
      </c>
      <c r="C88" s="24">
        <v>71596041637</v>
      </c>
      <c r="D88" s="25" t="s">
        <v>161</v>
      </c>
      <c r="E88" s="20"/>
      <c r="F88" s="10" t="s">
        <v>310</v>
      </c>
      <c r="G88" s="14"/>
      <c r="H88" s="15">
        <v>75</v>
      </c>
      <c r="I88" s="20"/>
      <c r="J88" s="20"/>
      <c r="K88" s="21"/>
      <c r="L88" s="22"/>
      <c r="M88" s="21"/>
      <c r="N88" s="22"/>
      <c r="O88" s="21"/>
      <c r="P88" s="22"/>
      <c r="Q88" s="20"/>
      <c r="R88" s="20"/>
      <c r="S88" s="20"/>
      <c r="T88" s="20"/>
    </row>
    <row r="89" spans="1:20" ht="101.25" x14ac:dyDescent="0.2">
      <c r="A89" s="10">
        <v>76</v>
      </c>
      <c r="B89" s="25" t="s">
        <v>358</v>
      </c>
      <c r="C89" s="29">
        <v>64051192104</v>
      </c>
      <c r="D89" s="25" t="s">
        <v>43</v>
      </c>
      <c r="E89" s="28"/>
      <c r="F89" s="10" t="s">
        <v>310</v>
      </c>
      <c r="G89" s="14"/>
      <c r="H89" s="15">
        <v>104.54</v>
      </c>
      <c r="I89" s="20"/>
      <c r="J89" s="20"/>
      <c r="K89" s="21"/>
      <c r="L89" s="22"/>
      <c r="M89" s="21"/>
      <c r="N89" s="22"/>
      <c r="O89" s="21"/>
      <c r="P89" s="22"/>
      <c r="Q89" s="20"/>
      <c r="R89" s="20"/>
      <c r="S89" s="20"/>
      <c r="T89" s="28" t="s">
        <v>274</v>
      </c>
    </row>
    <row r="90" spans="1:20" ht="22.5" x14ac:dyDescent="0.2">
      <c r="A90" s="36">
        <v>77</v>
      </c>
      <c r="B90" s="25" t="s">
        <v>162</v>
      </c>
      <c r="C90" s="24">
        <v>43143200</v>
      </c>
      <c r="D90" s="25" t="s">
        <v>163</v>
      </c>
      <c r="E90" s="20"/>
      <c r="F90" s="10" t="s">
        <v>310</v>
      </c>
      <c r="G90" s="14"/>
      <c r="H90" s="15">
        <v>30.87</v>
      </c>
      <c r="I90" s="20"/>
      <c r="J90" s="20"/>
      <c r="K90" s="21"/>
      <c r="L90" s="22"/>
      <c r="M90" s="21"/>
      <c r="N90" s="22"/>
      <c r="O90" s="21"/>
      <c r="P90" s="22"/>
      <c r="Q90" s="20"/>
      <c r="R90" s="20"/>
      <c r="S90" s="20"/>
      <c r="T90" s="20"/>
    </row>
    <row r="91" spans="1:20" ht="31.5" customHeight="1" x14ac:dyDescent="0.2">
      <c r="A91" s="10">
        <v>78</v>
      </c>
      <c r="B91" s="25" t="s">
        <v>164</v>
      </c>
      <c r="C91" s="24">
        <v>96151265917</v>
      </c>
      <c r="D91" s="25" t="s">
        <v>114</v>
      </c>
      <c r="E91" s="37" t="s">
        <v>311</v>
      </c>
      <c r="F91" s="10" t="s">
        <v>310</v>
      </c>
      <c r="G91" s="14"/>
      <c r="H91" s="15" t="s">
        <v>272</v>
      </c>
      <c r="I91" s="20" t="s">
        <v>310</v>
      </c>
      <c r="J91" s="20" t="s">
        <v>393</v>
      </c>
      <c r="K91" s="21"/>
      <c r="L91" s="22">
        <f>N91+P91</f>
        <v>293575.63</v>
      </c>
      <c r="M91" s="21"/>
      <c r="N91" s="22">
        <f>269263.28+24312.35</f>
        <v>293575.63</v>
      </c>
      <c r="O91" s="21"/>
      <c r="P91" s="22"/>
      <c r="Q91" s="20"/>
      <c r="R91" s="28" t="s">
        <v>401</v>
      </c>
      <c r="S91" s="20"/>
      <c r="T91" s="20"/>
    </row>
    <row r="92" spans="1:20" ht="89.25" customHeight="1" x14ac:dyDescent="0.2">
      <c r="A92" s="47">
        <v>79</v>
      </c>
      <c r="B92" s="43" t="s">
        <v>165</v>
      </c>
      <c r="C92" s="47">
        <v>17080997510</v>
      </c>
      <c r="D92" s="43" t="s">
        <v>166</v>
      </c>
      <c r="E92" s="37" t="s">
        <v>381</v>
      </c>
      <c r="F92" s="10" t="s">
        <v>310</v>
      </c>
      <c r="G92" s="14"/>
      <c r="H92" s="15">
        <v>21452.45</v>
      </c>
      <c r="I92" s="45" t="s">
        <v>310</v>
      </c>
      <c r="J92" s="45" t="s">
        <v>379</v>
      </c>
      <c r="K92" s="21"/>
      <c r="L92" s="22">
        <f>N92+P92</f>
        <v>23481.61</v>
      </c>
      <c r="M92" s="21"/>
      <c r="N92" s="22">
        <f>711.11+8.86</f>
        <v>719.97</v>
      </c>
      <c r="O92" s="21"/>
      <c r="P92" s="22">
        <v>22761.64</v>
      </c>
      <c r="Q92" s="24" t="s">
        <v>383</v>
      </c>
      <c r="R92" s="28" t="s">
        <v>382</v>
      </c>
      <c r="S92" s="20"/>
      <c r="T92" s="43" t="s">
        <v>385</v>
      </c>
    </row>
    <row r="93" spans="1:20" ht="101.25" customHeight="1" x14ac:dyDescent="0.2">
      <c r="A93" s="48"/>
      <c r="B93" s="44"/>
      <c r="C93" s="48"/>
      <c r="D93" s="44"/>
      <c r="E93" s="37" t="s">
        <v>368</v>
      </c>
      <c r="F93" s="10" t="s">
        <v>310</v>
      </c>
      <c r="G93" s="14"/>
      <c r="H93" s="15">
        <v>21452.45</v>
      </c>
      <c r="I93" s="46"/>
      <c r="J93" s="46"/>
      <c r="K93" s="21"/>
      <c r="L93" s="22"/>
      <c r="M93" s="21"/>
      <c r="N93" s="22"/>
      <c r="O93" s="21"/>
      <c r="P93" s="22"/>
      <c r="Q93" s="20"/>
      <c r="R93" s="28" t="s">
        <v>384</v>
      </c>
      <c r="S93" s="25" t="s">
        <v>402</v>
      </c>
      <c r="T93" s="44"/>
    </row>
    <row r="94" spans="1:20" ht="22.5" x14ac:dyDescent="0.2">
      <c r="A94" s="10">
        <v>80</v>
      </c>
      <c r="B94" s="25" t="s">
        <v>167</v>
      </c>
      <c r="C94" s="24">
        <v>35800441288</v>
      </c>
      <c r="D94" s="25" t="s">
        <v>168</v>
      </c>
      <c r="E94" s="20"/>
      <c r="F94" s="10" t="s">
        <v>310</v>
      </c>
      <c r="G94" s="14"/>
      <c r="H94" s="15">
        <v>34.909999999999997</v>
      </c>
      <c r="I94" s="20"/>
      <c r="J94" s="20"/>
      <c r="K94" s="21"/>
      <c r="L94" s="22"/>
      <c r="M94" s="21"/>
      <c r="N94" s="22"/>
      <c r="O94" s="21"/>
      <c r="P94" s="22"/>
      <c r="Q94" s="20"/>
      <c r="R94" s="20"/>
      <c r="S94" s="20"/>
      <c r="T94" s="20"/>
    </row>
    <row r="95" spans="1:20" x14ac:dyDescent="0.2">
      <c r="A95" s="10">
        <v>81</v>
      </c>
      <c r="B95" s="25" t="s">
        <v>169</v>
      </c>
      <c r="C95" s="24">
        <v>39503432286</v>
      </c>
      <c r="D95" s="25" t="s">
        <v>170</v>
      </c>
      <c r="E95" s="20"/>
      <c r="F95" s="10" t="s">
        <v>310</v>
      </c>
      <c r="G95" s="14"/>
      <c r="H95" s="15">
        <v>437.5</v>
      </c>
      <c r="I95" s="20"/>
      <c r="J95" s="20"/>
      <c r="K95" s="21"/>
      <c r="L95" s="22"/>
      <c r="M95" s="21"/>
      <c r="N95" s="22"/>
      <c r="O95" s="21"/>
      <c r="P95" s="22"/>
      <c r="Q95" s="20"/>
      <c r="R95" s="20"/>
      <c r="S95" s="20"/>
      <c r="T95" s="20"/>
    </row>
    <row r="96" spans="1:20" ht="101.25" x14ac:dyDescent="0.2">
      <c r="A96" s="10">
        <v>82</v>
      </c>
      <c r="B96" s="25" t="s">
        <v>304</v>
      </c>
      <c r="C96" s="24">
        <v>62280195046</v>
      </c>
      <c r="D96" s="25" t="s">
        <v>306</v>
      </c>
      <c r="E96" s="20"/>
      <c r="F96" s="10" t="s">
        <v>310</v>
      </c>
      <c r="G96" s="14"/>
      <c r="H96" s="15">
        <v>57.07</v>
      </c>
      <c r="I96" s="20"/>
      <c r="J96" s="20"/>
      <c r="K96" s="21"/>
      <c r="L96" s="22"/>
      <c r="M96" s="21"/>
      <c r="N96" s="22"/>
      <c r="O96" s="21"/>
      <c r="P96" s="22"/>
      <c r="Q96" s="20"/>
      <c r="R96" s="20"/>
      <c r="S96" s="20"/>
      <c r="T96" s="28" t="s">
        <v>305</v>
      </c>
    </row>
    <row r="97" spans="1:20" ht="22.5" x14ac:dyDescent="0.2">
      <c r="A97" s="10">
        <v>83</v>
      </c>
      <c r="B97" s="25" t="s">
        <v>171</v>
      </c>
      <c r="C97" s="24">
        <v>48483893983</v>
      </c>
      <c r="D97" s="25" t="s">
        <v>172</v>
      </c>
      <c r="E97" s="20"/>
      <c r="F97" s="10" t="s">
        <v>310</v>
      </c>
      <c r="G97" s="14"/>
      <c r="H97" s="15">
        <v>126.61</v>
      </c>
      <c r="I97" s="20"/>
      <c r="J97" s="20"/>
      <c r="K97" s="21"/>
      <c r="L97" s="22"/>
      <c r="M97" s="21"/>
      <c r="N97" s="22"/>
      <c r="O97" s="21"/>
      <c r="P97" s="22"/>
      <c r="Q97" s="20"/>
      <c r="R97" s="20"/>
      <c r="S97" s="20"/>
      <c r="T97" s="20"/>
    </row>
    <row r="98" spans="1:20" ht="33.75" x14ac:dyDescent="0.2">
      <c r="A98" s="10">
        <v>84</v>
      </c>
      <c r="B98" s="25" t="s">
        <v>174</v>
      </c>
      <c r="C98" s="24">
        <v>70852164421</v>
      </c>
      <c r="D98" s="25" t="s">
        <v>175</v>
      </c>
      <c r="E98" s="20"/>
      <c r="F98" s="10" t="s">
        <v>310</v>
      </c>
      <c r="G98" s="14"/>
      <c r="H98" s="15">
        <v>856.09</v>
      </c>
      <c r="I98" s="20"/>
      <c r="J98" s="20"/>
      <c r="K98" s="21"/>
      <c r="L98" s="22"/>
      <c r="M98" s="21"/>
      <c r="N98" s="22"/>
      <c r="O98" s="21"/>
      <c r="P98" s="22"/>
      <c r="Q98" s="20"/>
      <c r="R98" s="20"/>
      <c r="S98" s="20"/>
      <c r="T98" s="20"/>
    </row>
    <row r="99" spans="1:20" ht="22.5" x14ac:dyDescent="0.2">
      <c r="A99" s="10">
        <v>85</v>
      </c>
      <c r="B99" s="25" t="s">
        <v>176</v>
      </c>
      <c r="C99" s="24">
        <v>62015248522</v>
      </c>
      <c r="D99" s="25" t="s">
        <v>177</v>
      </c>
      <c r="E99" s="20"/>
      <c r="F99" s="10" t="s">
        <v>310</v>
      </c>
      <c r="G99" s="14"/>
      <c r="H99" s="15">
        <v>400</v>
      </c>
      <c r="I99" s="20"/>
      <c r="J99" s="20"/>
      <c r="K99" s="21"/>
      <c r="L99" s="22"/>
      <c r="M99" s="21"/>
      <c r="N99" s="22"/>
      <c r="O99" s="21"/>
      <c r="P99" s="22"/>
      <c r="Q99" s="20"/>
      <c r="R99" s="20"/>
      <c r="S99" s="20"/>
      <c r="T99" s="20"/>
    </row>
    <row r="100" spans="1:20" ht="22.5" x14ac:dyDescent="0.2">
      <c r="A100" s="10">
        <v>86</v>
      </c>
      <c r="B100" s="25" t="s">
        <v>178</v>
      </c>
      <c r="C100" s="24">
        <v>45613787772</v>
      </c>
      <c r="D100" s="25" t="s">
        <v>179</v>
      </c>
      <c r="E100" s="20"/>
      <c r="F100" s="10" t="s">
        <v>310</v>
      </c>
      <c r="G100" s="14"/>
      <c r="H100" s="15">
        <v>207.05</v>
      </c>
      <c r="I100" s="20"/>
      <c r="J100" s="20"/>
      <c r="K100" s="21"/>
      <c r="L100" s="22"/>
      <c r="M100" s="21"/>
      <c r="N100" s="22"/>
      <c r="O100" s="21"/>
      <c r="P100" s="22"/>
      <c r="Q100" s="20"/>
      <c r="R100" s="20"/>
      <c r="S100" s="20"/>
      <c r="T100" s="20"/>
    </row>
    <row r="101" spans="1:20" ht="22.5" x14ac:dyDescent="0.2">
      <c r="A101" s="10">
        <v>87</v>
      </c>
      <c r="B101" s="25" t="s">
        <v>184</v>
      </c>
      <c r="C101" s="24">
        <v>62171880268</v>
      </c>
      <c r="D101" s="25" t="s">
        <v>185</v>
      </c>
      <c r="E101" s="20"/>
      <c r="F101" s="10" t="s">
        <v>310</v>
      </c>
      <c r="G101" s="14"/>
      <c r="H101" s="15">
        <v>24.95</v>
      </c>
      <c r="I101" s="20"/>
      <c r="J101" s="20"/>
      <c r="K101" s="21"/>
      <c r="L101" s="22"/>
      <c r="M101" s="21"/>
      <c r="N101" s="22"/>
      <c r="O101" s="21"/>
      <c r="P101" s="22"/>
      <c r="Q101" s="20"/>
      <c r="R101" s="20"/>
      <c r="S101" s="20"/>
      <c r="T101" s="16"/>
    </row>
    <row r="102" spans="1:20" ht="22.5" x14ac:dyDescent="0.2">
      <c r="A102" s="10">
        <v>88</v>
      </c>
      <c r="B102" s="25" t="s">
        <v>323</v>
      </c>
      <c r="C102" s="24">
        <v>70495825973</v>
      </c>
      <c r="D102" s="25" t="s">
        <v>186</v>
      </c>
      <c r="E102" s="20"/>
      <c r="F102" s="10" t="s">
        <v>310</v>
      </c>
      <c r="G102" s="14"/>
      <c r="H102" s="15">
        <v>19.899999999999999</v>
      </c>
      <c r="I102" s="20"/>
      <c r="J102" s="20"/>
      <c r="K102" s="21"/>
      <c r="L102" s="22"/>
      <c r="M102" s="21"/>
      <c r="N102" s="22"/>
      <c r="O102" s="21"/>
      <c r="P102" s="22"/>
      <c r="Q102" s="20"/>
      <c r="R102" s="20"/>
      <c r="S102" s="20"/>
      <c r="T102" s="16"/>
    </row>
    <row r="103" spans="1:20" ht="22.5" x14ac:dyDescent="0.2">
      <c r="A103" s="10">
        <v>89</v>
      </c>
      <c r="B103" s="25" t="s">
        <v>307</v>
      </c>
      <c r="C103" s="24">
        <v>51910118762</v>
      </c>
      <c r="D103" s="25" t="s">
        <v>140</v>
      </c>
      <c r="E103" s="20"/>
      <c r="F103" s="10" t="s">
        <v>310</v>
      </c>
      <c r="G103" s="14"/>
      <c r="H103" s="15">
        <v>13943.95</v>
      </c>
      <c r="I103" s="20"/>
      <c r="J103" s="20"/>
      <c r="K103" s="21"/>
      <c r="L103" s="22"/>
      <c r="M103" s="21"/>
      <c r="N103" s="22"/>
      <c r="O103" s="21"/>
      <c r="P103" s="22"/>
      <c r="Q103" s="20"/>
      <c r="R103" s="20"/>
      <c r="S103" s="20"/>
      <c r="T103" s="20"/>
    </row>
    <row r="104" spans="1:20" ht="22.5" x14ac:dyDescent="0.2">
      <c r="A104" s="10">
        <v>90</v>
      </c>
      <c r="B104" s="25" t="s">
        <v>187</v>
      </c>
      <c r="C104" s="24">
        <v>73209095120</v>
      </c>
      <c r="D104" s="25" t="s">
        <v>188</v>
      </c>
      <c r="E104" s="20"/>
      <c r="F104" s="10" t="s">
        <v>310</v>
      </c>
      <c r="G104" s="14"/>
      <c r="H104" s="15">
        <v>284.12</v>
      </c>
      <c r="I104" s="20"/>
      <c r="J104" s="20"/>
      <c r="K104" s="21"/>
      <c r="L104" s="22"/>
      <c r="M104" s="21"/>
      <c r="N104" s="22"/>
      <c r="O104" s="21"/>
      <c r="P104" s="22"/>
      <c r="Q104" s="20"/>
      <c r="R104" s="20"/>
      <c r="S104" s="20"/>
      <c r="T104" s="16"/>
    </row>
    <row r="105" spans="1:20" ht="33.75" x14ac:dyDescent="0.2">
      <c r="A105" s="10">
        <v>91</v>
      </c>
      <c r="B105" s="25" t="s">
        <v>189</v>
      </c>
      <c r="C105" s="24">
        <v>50876356002</v>
      </c>
      <c r="D105" s="25" t="s">
        <v>190</v>
      </c>
      <c r="E105" s="20"/>
      <c r="F105" s="10" t="s">
        <v>310</v>
      </c>
      <c r="G105" s="14"/>
      <c r="H105" s="15">
        <v>588.96</v>
      </c>
      <c r="I105" s="20"/>
      <c r="J105" s="20"/>
      <c r="K105" s="21"/>
      <c r="L105" s="22"/>
      <c r="M105" s="21"/>
      <c r="N105" s="22"/>
      <c r="O105" s="21"/>
      <c r="P105" s="22"/>
      <c r="Q105" s="20"/>
      <c r="R105" s="20"/>
      <c r="S105" s="20"/>
      <c r="T105" s="20"/>
    </row>
    <row r="106" spans="1:20" ht="22.5" x14ac:dyDescent="0.2">
      <c r="A106" s="10">
        <v>92</v>
      </c>
      <c r="B106" s="25" t="s">
        <v>191</v>
      </c>
      <c r="C106" s="24">
        <v>84662757630</v>
      </c>
      <c r="D106" s="25" t="s">
        <v>192</v>
      </c>
      <c r="E106" s="20"/>
      <c r="F106" s="10" t="s">
        <v>310</v>
      </c>
      <c r="G106" s="14"/>
      <c r="H106" s="15">
        <v>61.05</v>
      </c>
      <c r="I106" s="20"/>
      <c r="J106" s="20"/>
      <c r="K106" s="21"/>
      <c r="L106" s="22"/>
      <c r="M106" s="21"/>
      <c r="N106" s="22"/>
      <c r="O106" s="21"/>
      <c r="P106" s="22"/>
      <c r="Q106" s="20"/>
      <c r="R106" s="20"/>
      <c r="S106" s="20"/>
      <c r="T106" s="20"/>
    </row>
    <row r="107" spans="1:20" x14ac:dyDescent="0.2">
      <c r="A107" s="10">
        <v>93</v>
      </c>
      <c r="B107" s="25" t="s">
        <v>193</v>
      </c>
      <c r="C107" s="24">
        <v>34745719815</v>
      </c>
      <c r="D107" s="25" t="s">
        <v>194</v>
      </c>
      <c r="E107" s="20"/>
      <c r="F107" s="10" t="s">
        <v>310</v>
      </c>
      <c r="G107" s="14"/>
      <c r="H107" s="15">
        <v>956.65</v>
      </c>
      <c r="I107" s="20"/>
      <c r="J107" s="20"/>
      <c r="K107" s="21"/>
      <c r="L107" s="22"/>
      <c r="M107" s="21"/>
      <c r="N107" s="22"/>
      <c r="O107" s="21"/>
      <c r="P107" s="22"/>
      <c r="Q107" s="20"/>
      <c r="R107" s="20"/>
      <c r="S107" s="20"/>
      <c r="T107" s="20"/>
    </row>
    <row r="108" spans="1:20" x14ac:dyDescent="0.2">
      <c r="A108" s="10">
        <v>94</v>
      </c>
      <c r="B108" s="25" t="s">
        <v>195</v>
      </c>
      <c r="C108" s="24">
        <v>92818388389</v>
      </c>
      <c r="D108" s="25" t="s">
        <v>196</v>
      </c>
      <c r="E108" s="20"/>
      <c r="F108" s="10" t="s">
        <v>310</v>
      </c>
      <c r="G108" s="14"/>
      <c r="H108" s="15">
        <v>54.88</v>
      </c>
      <c r="I108" s="20"/>
      <c r="J108" s="20"/>
      <c r="K108" s="21"/>
      <c r="L108" s="22"/>
      <c r="M108" s="21"/>
      <c r="N108" s="22"/>
      <c r="O108" s="21"/>
      <c r="P108" s="22"/>
      <c r="Q108" s="20"/>
      <c r="R108" s="20"/>
      <c r="S108" s="20"/>
      <c r="T108" s="20"/>
    </row>
    <row r="109" spans="1:20" ht="22.5" x14ac:dyDescent="0.2">
      <c r="A109" s="10">
        <v>95</v>
      </c>
      <c r="B109" s="25" t="s">
        <v>197</v>
      </c>
      <c r="C109" s="24">
        <v>58521726142</v>
      </c>
      <c r="D109" s="25" t="s">
        <v>198</v>
      </c>
      <c r="E109" s="20"/>
      <c r="F109" s="10" t="s">
        <v>310</v>
      </c>
      <c r="G109" s="14"/>
      <c r="H109" s="15">
        <v>19616.43</v>
      </c>
      <c r="I109" s="20"/>
      <c r="J109" s="20"/>
      <c r="K109" s="21"/>
      <c r="L109" s="22"/>
      <c r="M109" s="21"/>
      <c r="N109" s="22"/>
      <c r="O109" s="21"/>
      <c r="P109" s="22"/>
      <c r="Q109" s="20"/>
      <c r="R109" s="20"/>
      <c r="S109" s="20"/>
      <c r="T109" s="20"/>
    </row>
    <row r="110" spans="1:20" ht="22.5" x14ac:dyDescent="0.2">
      <c r="A110" s="10">
        <v>96</v>
      </c>
      <c r="B110" s="25" t="s">
        <v>199</v>
      </c>
      <c r="C110" s="24">
        <v>38028436108</v>
      </c>
      <c r="D110" s="25" t="s">
        <v>200</v>
      </c>
      <c r="E110" s="20"/>
      <c r="F110" s="10" t="s">
        <v>310</v>
      </c>
      <c r="G110" s="14"/>
      <c r="H110" s="15">
        <v>1397.96</v>
      </c>
      <c r="I110" s="20"/>
      <c r="J110" s="20"/>
      <c r="K110" s="21"/>
      <c r="L110" s="22"/>
      <c r="M110" s="21"/>
      <c r="N110" s="22"/>
      <c r="O110" s="21"/>
      <c r="P110" s="22"/>
      <c r="Q110" s="20"/>
      <c r="R110" s="20"/>
      <c r="S110" s="20"/>
      <c r="T110" s="20"/>
    </row>
    <row r="111" spans="1:20" x14ac:dyDescent="0.2">
      <c r="A111" s="10">
        <v>97</v>
      </c>
      <c r="B111" s="25" t="s">
        <v>201</v>
      </c>
      <c r="C111" s="29" t="s">
        <v>324</v>
      </c>
      <c r="D111" s="25" t="s">
        <v>202</v>
      </c>
      <c r="E111" s="20"/>
      <c r="F111" s="10" t="s">
        <v>310</v>
      </c>
      <c r="G111" s="14"/>
      <c r="H111" s="15">
        <v>5.93</v>
      </c>
      <c r="I111" s="20"/>
      <c r="J111" s="20"/>
      <c r="K111" s="21"/>
      <c r="L111" s="22"/>
      <c r="M111" s="21"/>
      <c r="N111" s="22"/>
      <c r="O111" s="21"/>
      <c r="P111" s="22"/>
      <c r="Q111" s="20"/>
      <c r="R111" s="20"/>
      <c r="S111" s="20"/>
      <c r="T111" s="28"/>
    </row>
    <row r="112" spans="1:20" ht="78.75" x14ac:dyDescent="0.2">
      <c r="A112" s="10">
        <v>98</v>
      </c>
      <c r="B112" s="25" t="s">
        <v>329</v>
      </c>
      <c r="C112" s="24">
        <v>50067087181</v>
      </c>
      <c r="D112" s="25" t="s">
        <v>203</v>
      </c>
      <c r="E112" s="20"/>
      <c r="F112" s="10" t="s">
        <v>310</v>
      </c>
      <c r="G112" s="14"/>
      <c r="H112" s="15">
        <v>1591</v>
      </c>
      <c r="I112" s="20"/>
      <c r="J112" s="20"/>
      <c r="K112" s="21"/>
      <c r="L112" s="22"/>
      <c r="M112" s="21"/>
      <c r="N112" s="22"/>
      <c r="O112" s="21"/>
      <c r="P112" s="22"/>
      <c r="Q112" s="20"/>
      <c r="R112" s="20"/>
      <c r="S112" s="20"/>
      <c r="T112" s="28" t="s">
        <v>328</v>
      </c>
    </row>
    <row r="113" spans="1:20" ht="67.5" x14ac:dyDescent="0.2">
      <c r="A113" s="10">
        <v>99</v>
      </c>
      <c r="B113" s="25" t="s">
        <v>318</v>
      </c>
      <c r="C113" s="24">
        <v>16308295546</v>
      </c>
      <c r="D113" s="25" t="s">
        <v>180</v>
      </c>
      <c r="E113" s="20"/>
      <c r="F113" s="10" t="s">
        <v>310</v>
      </c>
      <c r="G113" s="14"/>
      <c r="H113" s="15">
        <v>49.37</v>
      </c>
      <c r="I113" s="20"/>
      <c r="J113" s="20"/>
      <c r="K113" s="21"/>
      <c r="L113" s="22"/>
      <c r="M113" s="21"/>
      <c r="N113" s="22"/>
      <c r="O113" s="21"/>
      <c r="P113" s="22"/>
      <c r="Q113" s="20"/>
      <c r="R113" s="20"/>
      <c r="S113" s="20"/>
      <c r="T113" s="28" t="s">
        <v>317</v>
      </c>
    </row>
    <row r="114" spans="1:20" x14ac:dyDescent="0.2">
      <c r="A114" s="10">
        <v>100</v>
      </c>
      <c r="B114" s="25" t="s">
        <v>205</v>
      </c>
      <c r="C114" s="24">
        <v>87161186394</v>
      </c>
      <c r="D114" s="25" t="s">
        <v>206</v>
      </c>
      <c r="E114" s="20"/>
      <c r="F114" s="10" t="s">
        <v>310</v>
      </c>
      <c r="G114" s="14"/>
      <c r="H114" s="15">
        <v>26.28</v>
      </c>
      <c r="I114" s="20"/>
      <c r="J114" s="20"/>
      <c r="K114" s="21"/>
      <c r="L114" s="22"/>
      <c r="M114" s="21"/>
      <c r="N114" s="22"/>
      <c r="O114" s="21"/>
      <c r="P114" s="22"/>
      <c r="Q114" s="20"/>
      <c r="R114" s="20"/>
      <c r="S114" s="20"/>
      <c r="T114" s="16"/>
    </row>
    <row r="115" spans="1:20" ht="45" x14ac:dyDescent="0.2">
      <c r="A115" s="47">
        <v>101</v>
      </c>
      <c r="B115" s="43" t="s">
        <v>207</v>
      </c>
      <c r="C115" s="47">
        <v>53056966535</v>
      </c>
      <c r="D115" s="43" t="s">
        <v>208</v>
      </c>
      <c r="E115" s="47" t="s">
        <v>311</v>
      </c>
      <c r="F115" s="47" t="s">
        <v>310</v>
      </c>
      <c r="G115" s="49"/>
      <c r="H115" s="62" t="s">
        <v>273</v>
      </c>
      <c r="I115" s="45" t="s">
        <v>310</v>
      </c>
      <c r="J115" s="45" t="s">
        <v>360</v>
      </c>
      <c r="K115" s="60"/>
      <c r="L115" s="51">
        <f>N115+N116</f>
        <v>24550.51</v>
      </c>
      <c r="M115" s="21"/>
      <c r="N115" s="22">
        <f>4424.14+36.18</f>
        <v>4460.3200000000006</v>
      </c>
      <c r="O115" s="21"/>
      <c r="P115" s="22"/>
      <c r="Q115" s="38" t="s">
        <v>408</v>
      </c>
      <c r="R115" s="28" t="s">
        <v>361</v>
      </c>
      <c r="S115" s="20"/>
      <c r="T115" s="16"/>
    </row>
    <row r="116" spans="1:20" ht="90" x14ac:dyDescent="0.2">
      <c r="A116" s="48"/>
      <c r="B116" s="44"/>
      <c r="C116" s="48"/>
      <c r="D116" s="44"/>
      <c r="E116" s="48"/>
      <c r="F116" s="48"/>
      <c r="G116" s="50"/>
      <c r="H116" s="63"/>
      <c r="I116" s="46"/>
      <c r="J116" s="46"/>
      <c r="K116" s="61"/>
      <c r="L116" s="52"/>
      <c r="M116" s="21"/>
      <c r="N116" s="22">
        <f>19884.98+205.21</f>
        <v>20090.189999999999</v>
      </c>
      <c r="O116" s="21"/>
      <c r="P116" s="22"/>
      <c r="Q116" s="20"/>
      <c r="R116" s="13" t="s">
        <v>409</v>
      </c>
      <c r="S116" s="20"/>
      <c r="T116" s="16"/>
    </row>
    <row r="117" spans="1:20" ht="45" x14ac:dyDescent="0.2">
      <c r="A117" s="47">
        <v>102</v>
      </c>
      <c r="B117" s="43" t="s">
        <v>209</v>
      </c>
      <c r="C117" s="47">
        <v>75346450537</v>
      </c>
      <c r="D117" s="47" t="s">
        <v>208</v>
      </c>
      <c r="E117" s="24" t="s">
        <v>369</v>
      </c>
      <c r="F117" s="47" t="s">
        <v>310</v>
      </c>
      <c r="G117" s="14"/>
      <c r="H117" s="51">
        <v>13903.62</v>
      </c>
      <c r="I117" s="45" t="s">
        <v>310</v>
      </c>
      <c r="J117" s="45" t="s">
        <v>365</v>
      </c>
      <c r="K117" s="21"/>
      <c r="L117" s="22">
        <f>N117+P117</f>
        <v>5327.84</v>
      </c>
      <c r="M117" s="21"/>
      <c r="N117" s="22"/>
      <c r="O117" s="21"/>
      <c r="P117" s="22">
        <v>5327.84</v>
      </c>
      <c r="Q117" s="24" t="s">
        <v>367</v>
      </c>
      <c r="R117" s="13" t="s">
        <v>406</v>
      </c>
      <c r="S117" s="20"/>
      <c r="T117" s="20"/>
    </row>
    <row r="118" spans="1:20" ht="90" x14ac:dyDescent="0.2">
      <c r="A118" s="48"/>
      <c r="B118" s="44"/>
      <c r="C118" s="48"/>
      <c r="D118" s="48"/>
      <c r="E118" s="16" t="s">
        <v>368</v>
      </c>
      <c r="F118" s="48"/>
      <c r="G118" s="14"/>
      <c r="H118" s="52"/>
      <c r="I118" s="46"/>
      <c r="J118" s="46"/>
      <c r="K118" s="21"/>
      <c r="L118" s="22"/>
      <c r="M118" s="21"/>
      <c r="N118" s="22"/>
      <c r="O118" s="21"/>
      <c r="P118" s="22"/>
      <c r="Q118" s="20"/>
      <c r="R118" s="13" t="s">
        <v>366</v>
      </c>
      <c r="S118" s="13" t="s">
        <v>407</v>
      </c>
      <c r="T118" s="20"/>
    </row>
    <row r="119" spans="1:20" ht="93" customHeight="1" x14ac:dyDescent="0.2">
      <c r="A119" s="10">
        <v>103</v>
      </c>
      <c r="B119" s="39" t="s">
        <v>332</v>
      </c>
      <c r="C119" s="40">
        <v>10235187780</v>
      </c>
      <c r="D119" s="39" t="s">
        <v>210</v>
      </c>
      <c r="E119" s="41"/>
      <c r="F119" s="10" t="s">
        <v>310</v>
      </c>
      <c r="G119" s="10"/>
      <c r="H119" s="15">
        <v>57.44</v>
      </c>
      <c r="I119" s="41"/>
      <c r="J119" s="41"/>
      <c r="K119" s="21"/>
      <c r="L119" s="22"/>
      <c r="M119" s="21"/>
      <c r="N119" s="22"/>
      <c r="O119" s="21"/>
      <c r="P119" s="22"/>
      <c r="Q119" s="20"/>
      <c r="R119" s="16"/>
      <c r="S119" s="16"/>
      <c r="T119" s="13" t="s">
        <v>331</v>
      </c>
    </row>
    <row r="120" spans="1:20" ht="56.25" x14ac:dyDescent="0.2">
      <c r="A120" s="10">
        <v>104</v>
      </c>
      <c r="B120" s="25" t="s">
        <v>211</v>
      </c>
      <c r="C120" s="29" t="s">
        <v>333</v>
      </c>
      <c r="D120" s="25" t="s">
        <v>210</v>
      </c>
      <c r="E120" s="20"/>
      <c r="F120" s="10" t="s">
        <v>310</v>
      </c>
      <c r="G120" s="10"/>
      <c r="H120" s="15">
        <v>229.76</v>
      </c>
      <c r="I120" s="20"/>
      <c r="J120" s="20"/>
      <c r="K120" s="21"/>
      <c r="L120" s="22"/>
      <c r="M120" s="21"/>
      <c r="N120" s="22"/>
      <c r="O120" s="21"/>
      <c r="P120" s="22"/>
      <c r="Q120" s="20"/>
      <c r="R120" s="20"/>
      <c r="S120" s="20"/>
      <c r="T120" s="28" t="s">
        <v>334</v>
      </c>
    </row>
    <row r="121" spans="1:20" ht="135" x14ac:dyDescent="0.2">
      <c r="A121" s="10">
        <v>105</v>
      </c>
      <c r="B121" s="25" t="s">
        <v>336</v>
      </c>
      <c r="C121" s="24">
        <v>18683136487</v>
      </c>
      <c r="D121" s="25" t="s">
        <v>212</v>
      </c>
      <c r="E121" s="24" t="s">
        <v>311</v>
      </c>
      <c r="F121" s="10" t="s">
        <v>310</v>
      </c>
      <c r="G121" s="14"/>
      <c r="H121" s="15">
        <v>35768.46</v>
      </c>
      <c r="I121" s="20" t="s">
        <v>310</v>
      </c>
      <c r="J121" s="20" t="s">
        <v>362</v>
      </c>
      <c r="K121" s="21"/>
      <c r="L121" s="22">
        <f>N121+P121</f>
        <v>2185.64</v>
      </c>
      <c r="M121" s="21"/>
      <c r="N121" s="22">
        <f>1463.74</f>
        <v>1463.74</v>
      </c>
      <c r="O121" s="21"/>
      <c r="P121" s="22">
        <v>721.9</v>
      </c>
      <c r="Q121" s="24" t="s">
        <v>364</v>
      </c>
      <c r="R121" s="37" t="s">
        <v>363</v>
      </c>
      <c r="S121" s="20"/>
      <c r="T121" s="13" t="s">
        <v>335</v>
      </c>
    </row>
    <row r="122" spans="1:20" ht="22.5" x14ac:dyDescent="0.2">
      <c r="A122" s="10">
        <v>106</v>
      </c>
      <c r="B122" s="25" t="s">
        <v>213</v>
      </c>
      <c r="C122" s="24">
        <v>37000083001</v>
      </c>
      <c r="D122" s="25" t="s">
        <v>214</v>
      </c>
      <c r="E122" s="20"/>
      <c r="F122" s="10" t="s">
        <v>310</v>
      </c>
      <c r="G122" s="14"/>
      <c r="H122" s="15">
        <v>209.7</v>
      </c>
      <c r="I122" s="20"/>
      <c r="J122" s="20"/>
      <c r="K122" s="21"/>
      <c r="L122" s="22"/>
      <c r="M122" s="21"/>
      <c r="N122" s="22"/>
      <c r="O122" s="21"/>
      <c r="P122" s="22"/>
      <c r="Q122" s="20"/>
      <c r="R122" s="20"/>
      <c r="S122" s="20"/>
      <c r="T122" s="16"/>
    </row>
    <row r="123" spans="1:20" ht="33.75" x14ac:dyDescent="0.2">
      <c r="A123" s="10">
        <v>107</v>
      </c>
      <c r="B123" s="25" t="s">
        <v>295</v>
      </c>
      <c r="C123" s="24">
        <v>21467731803</v>
      </c>
      <c r="D123" s="25" t="s">
        <v>121</v>
      </c>
      <c r="E123" s="20"/>
      <c r="F123" s="10" t="s">
        <v>310</v>
      </c>
      <c r="G123" s="14"/>
      <c r="H123" s="15">
        <v>538.96</v>
      </c>
      <c r="I123" s="20"/>
      <c r="J123" s="20"/>
      <c r="K123" s="21"/>
      <c r="L123" s="22"/>
      <c r="M123" s="21"/>
      <c r="N123" s="22"/>
      <c r="O123" s="21"/>
      <c r="P123" s="22"/>
      <c r="Q123" s="20"/>
      <c r="R123" s="20"/>
      <c r="S123" s="20"/>
      <c r="T123" s="16"/>
    </row>
    <row r="124" spans="1:20" ht="22.5" x14ac:dyDescent="0.2">
      <c r="A124" s="10">
        <v>108</v>
      </c>
      <c r="B124" s="25" t="s">
        <v>215</v>
      </c>
      <c r="C124" s="24">
        <v>40672036464</v>
      </c>
      <c r="D124" s="25" t="s">
        <v>216</v>
      </c>
      <c r="E124" s="20"/>
      <c r="F124" s="10" t="s">
        <v>310</v>
      </c>
      <c r="G124" s="14"/>
      <c r="H124" s="15">
        <v>18.57</v>
      </c>
      <c r="I124" s="20"/>
      <c r="J124" s="20"/>
      <c r="K124" s="21"/>
      <c r="L124" s="22"/>
      <c r="M124" s="21"/>
      <c r="N124" s="22"/>
      <c r="O124" s="21"/>
      <c r="P124" s="22"/>
      <c r="Q124" s="20"/>
      <c r="R124" s="20"/>
      <c r="S124" s="20"/>
      <c r="T124" s="20"/>
    </row>
    <row r="125" spans="1:20" ht="22.5" x14ac:dyDescent="0.2">
      <c r="A125" s="10">
        <v>109</v>
      </c>
      <c r="B125" s="25" t="s">
        <v>217</v>
      </c>
      <c r="C125" s="24">
        <v>29625629048</v>
      </c>
      <c r="D125" s="25" t="s">
        <v>218</v>
      </c>
      <c r="E125" s="20"/>
      <c r="F125" s="10" t="s">
        <v>310</v>
      </c>
      <c r="G125" s="14"/>
      <c r="H125" s="15">
        <v>101.25</v>
      </c>
      <c r="I125" s="20"/>
      <c r="J125" s="20"/>
      <c r="K125" s="21"/>
      <c r="L125" s="22"/>
      <c r="M125" s="21"/>
      <c r="N125" s="22"/>
      <c r="O125" s="21"/>
      <c r="P125" s="22"/>
      <c r="Q125" s="20"/>
      <c r="R125" s="20"/>
      <c r="S125" s="20"/>
      <c r="T125" s="20"/>
    </row>
    <row r="126" spans="1:20" ht="22.5" x14ac:dyDescent="0.2">
      <c r="A126" s="10">
        <v>110</v>
      </c>
      <c r="B126" s="25" t="s">
        <v>219</v>
      </c>
      <c r="C126" s="24">
        <v>71392384822</v>
      </c>
      <c r="D126" s="25" t="s">
        <v>220</v>
      </c>
      <c r="E126" s="20"/>
      <c r="F126" s="10" t="s">
        <v>310</v>
      </c>
      <c r="G126" s="14"/>
      <c r="H126" s="15">
        <v>1443.69</v>
      </c>
      <c r="I126" s="20"/>
      <c r="J126" s="20"/>
      <c r="K126" s="21"/>
      <c r="L126" s="22"/>
      <c r="M126" s="21"/>
      <c r="N126" s="22"/>
      <c r="O126" s="21"/>
      <c r="P126" s="22"/>
      <c r="Q126" s="20"/>
      <c r="R126" s="20"/>
      <c r="S126" s="20"/>
      <c r="T126" s="20"/>
    </row>
    <row r="127" spans="1:20" ht="101.25" x14ac:dyDescent="0.2">
      <c r="A127" s="10">
        <v>111</v>
      </c>
      <c r="B127" s="25" t="s">
        <v>221</v>
      </c>
      <c r="C127" s="24">
        <v>26312382997</v>
      </c>
      <c r="D127" s="25" t="s">
        <v>338</v>
      </c>
      <c r="E127" s="20"/>
      <c r="F127" s="10" t="s">
        <v>310</v>
      </c>
      <c r="G127" s="14"/>
      <c r="H127" s="15">
        <v>735.21</v>
      </c>
      <c r="I127" s="20"/>
      <c r="J127" s="20"/>
      <c r="K127" s="21"/>
      <c r="L127" s="22"/>
      <c r="M127" s="21"/>
      <c r="N127" s="22"/>
      <c r="O127" s="21"/>
      <c r="P127" s="22"/>
      <c r="Q127" s="20"/>
      <c r="R127" s="20"/>
      <c r="S127" s="20"/>
      <c r="T127" s="28" t="s">
        <v>337</v>
      </c>
    </row>
    <row r="128" spans="1:20" ht="22.5" x14ac:dyDescent="0.2">
      <c r="A128" s="10">
        <v>112</v>
      </c>
      <c r="B128" s="25" t="s">
        <v>316</v>
      </c>
      <c r="C128" s="24">
        <v>70887791866</v>
      </c>
      <c r="D128" s="25" t="s">
        <v>173</v>
      </c>
      <c r="E128" s="20"/>
      <c r="F128" s="10" t="s">
        <v>310</v>
      </c>
      <c r="G128" s="14"/>
      <c r="H128" s="15">
        <v>20799.89</v>
      </c>
      <c r="I128" s="20"/>
      <c r="J128" s="20"/>
      <c r="K128" s="21"/>
      <c r="L128" s="22"/>
      <c r="M128" s="21"/>
      <c r="N128" s="22"/>
      <c r="O128" s="21"/>
      <c r="P128" s="22"/>
      <c r="Q128" s="20"/>
      <c r="R128" s="28"/>
      <c r="S128" s="20"/>
      <c r="T128" s="16"/>
    </row>
    <row r="129" spans="1:20" ht="45" x14ac:dyDescent="0.2">
      <c r="A129" s="10">
        <v>113</v>
      </c>
      <c r="B129" s="25" t="s">
        <v>222</v>
      </c>
      <c r="C129" s="24">
        <v>76236758515</v>
      </c>
      <c r="D129" s="25" t="s">
        <v>133</v>
      </c>
      <c r="E129" s="20" t="s">
        <v>311</v>
      </c>
      <c r="F129" s="10" t="s">
        <v>310</v>
      </c>
      <c r="G129" s="14"/>
      <c r="H129" s="15">
        <v>15204.98</v>
      </c>
      <c r="I129" s="20" t="s">
        <v>310</v>
      </c>
      <c r="J129" s="20" t="s">
        <v>393</v>
      </c>
      <c r="K129" s="21"/>
      <c r="L129" s="22">
        <f>N129+P129</f>
        <v>18714.219999999998</v>
      </c>
      <c r="M129" s="21"/>
      <c r="N129" s="22">
        <f>16870.6+1843.62</f>
        <v>18714.219999999998</v>
      </c>
      <c r="O129" s="21"/>
      <c r="P129" s="22"/>
      <c r="Q129" s="20"/>
      <c r="R129" s="28" t="s">
        <v>399</v>
      </c>
      <c r="S129" s="20"/>
      <c r="T129" s="20"/>
    </row>
    <row r="130" spans="1:20" ht="78.75" x14ac:dyDescent="0.2">
      <c r="A130" s="10">
        <v>114</v>
      </c>
      <c r="B130" s="25" t="s">
        <v>340</v>
      </c>
      <c r="C130" s="29" t="s">
        <v>339</v>
      </c>
      <c r="D130" s="25" t="s">
        <v>223</v>
      </c>
      <c r="E130" s="20"/>
      <c r="F130" s="10" t="s">
        <v>310</v>
      </c>
      <c r="G130" s="14"/>
      <c r="H130" s="15">
        <v>75.180000000000007</v>
      </c>
      <c r="I130" s="20"/>
      <c r="J130" s="20"/>
      <c r="K130" s="21"/>
      <c r="L130" s="22"/>
      <c r="M130" s="21"/>
      <c r="N130" s="22"/>
      <c r="O130" s="21"/>
      <c r="P130" s="22"/>
      <c r="Q130" s="20"/>
      <c r="R130" s="20"/>
      <c r="S130" s="20"/>
      <c r="T130" s="13" t="s">
        <v>341</v>
      </c>
    </row>
    <row r="131" spans="1:20" ht="33.75" x14ac:dyDescent="0.2">
      <c r="A131" s="10">
        <v>115</v>
      </c>
      <c r="B131" s="25" t="s">
        <v>224</v>
      </c>
      <c r="C131" s="29" t="s">
        <v>342</v>
      </c>
      <c r="D131" s="25" t="s">
        <v>225</v>
      </c>
      <c r="E131" s="20"/>
      <c r="F131" s="10" t="s">
        <v>310</v>
      </c>
      <c r="G131" s="14"/>
      <c r="H131" s="15">
        <v>27.18</v>
      </c>
      <c r="I131" s="20"/>
      <c r="J131" s="20"/>
      <c r="K131" s="21"/>
      <c r="L131" s="22"/>
      <c r="M131" s="21"/>
      <c r="N131" s="22"/>
      <c r="O131" s="21"/>
      <c r="P131" s="22"/>
      <c r="Q131" s="20"/>
      <c r="R131" s="20"/>
      <c r="S131" s="20"/>
      <c r="T131" s="20"/>
    </row>
    <row r="132" spans="1:20" ht="22.5" x14ac:dyDescent="0.2">
      <c r="A132" s="10">
        <v>116</v>
      </c>
      <c r="B132" s="25" t="s">
        <v>226</v>
      </c>
      <c r="C132" s="24">
        <v>60657567188</v>
      </c>
      <c r="D132" s="25" t="s">
        <v>227</v>
      </c>
      <c r="E132" s="20"/>
      <c r="F132" s="10" t="s">
        <v>310</v>
      </c>
      <c r="G132" s="14"/>
      <c r="H132" s="15">
        <v>48.97</v>
      </c>
      <c r="I132" s="20"/>
      <c r="J132" s="20"/>
      <c r="K132" s="21"/>
      <c r="L132" s="22"/>
      <c r="M132" s="21"/>
      <c r="N132" s="22"/>
      <c r="O132" s="21"/>
      <c r="P132" s="22"/>
      <c r="Q132" s="20"/>
      <c r="R132" s="20"/>
      <c r="S132" s="20"/>
      <c r="T132" s="20"/>
    </row>
    <row r="133" spans="1:20" ht="22.5" x14ac:dyDescent="0.2">
      <c r="A133" s="10">
        <v>117</v>
      </c>
      <c r="B133" s="25" t="s">
        <v>228</v>
      </c>
      <c r="C133" s="24">
        <v>57951842896</v>
      </c>
      <c r="D133" s="25" t="s">
        <v>229</v>
      </c>
      <c r="E133" s="20"/>
      <c r="F133" s="10" t="s">
        <v>310</v>
      </c>
      <c r="G133" s="14"/>
      <c r="H133" s="15">
        <v>159.27000000000001</v>
      </c>
      <c r="I133" s="20"/>
      <c r="J133" s="20"/>
      <c r="K133" s="21"/>
      <c r="L133" s="22"/>
      <c r="M133" s="21"/>
      <c r="N133" s="22"/>
      <c r="O133" s="21"/>
      <c r="P133" s="22"/>
      <c r="Q133" s="20"/>
      <c r="R133" s="20"/>
      <c r="S133" s="20"/>
      <c r="T133" s="20"/>
    </row>
    <row r="134" spans="1:20" ht="22.5" x14ac:dyDescent="0.2">
      <c r="A134" s="10">
        <v>118</v>
      </c>
      <c r="B134" s="25" t="s">
        <v>294</v>
      </c>
      <c r="C134" s="24">
        <v>21277228279</v>
      </c>
      <c r="D134" s="25" t="s">
        <v>114</v>
      </c>
      <c r="E134" s="20" t="s">
        <v>311</v>
      </c>
      <c r="F134" s="10" t="s">
        <v>310</v>
      </c>
      <c r="G134" s="14"/>
      <c r="H134" s="15">
        <v>2094.5100000000002</v>
      </c>
      <c r="I134" s="20" t="s">
        <v>310</v>
      </c>
      <c r="J134" s="20" t="s">
        <v>393</v>
      </c>
      <c r="K134" s="21"/>
      <c r="L134" s="22">
        <f>N134+P134</f>
        <v>7306.91</v>
      </c>
      <c r="M134" s="21"/>
      <c r="N134" s="22">
        <f>6370.69+936.22</f>
        <v>7306.91</v>
      </c>
      <c r="O134" s="21"/>
      <c r="P134" s="22"/>
      <c r="Q134" s="20"/>
      <c r="R134" s="13" t="s">
        <v>395</v>
      </c>
      <c r="S134" s="20"/>
      <c r="T134" s="20"/>
    </row>
    <row r="135" spans="1:20" ht="22.5" x14ac:dyDescent="0.2">
      <c r="A135" s="10">
        <v>119</v>
      </c>
      <c r="B135" s="25" t="s">
        <v>396</v>
      </c>
      <c r="C135" s="24">
        <v>33618448272</v>
      </c>
      <c r="D135" s="25" t="s">
        <v>397</v>
      </c>
      <c r="E135" s="20" t="s">
        <v>311</v>
      </c>
      <c r="F135" s="10" t="s">
        <v>387</v>
      </c>
      <c r="G135" s="14"/>
      <c r="H135" s="15"/>
      <c r="I135" s="20" t="s">
        <v>310</v>
      </c>
      <c r="J135" s="20" t="s">
        <v>393</v>
      </c>
      <c r="K135" s="21"/>
      <c r="L135" s="22">
        <f>N135+P135</f>
        <v>131412.57</v>
      </c>
      <c r="M135" s="21"/>
      <c r="N135" s="22">
        <f>130850+562.57</f>
        <v>131412.57</v>
      </c>
      <c r="O135" s="21"/>
      <c r="P135" s="22"/>
      <c r="Q135" s="20"/>
      <c r="R135" s="13"/>
      <c r="S135" s="20"/>
      <c r="T135" s="16"/>
    </row>
    <row r="136" spans="1:20" ht="67.5" x14ac:dyDescent="0.2">
      <c r="A136" s="10">
        <v>120</v>
      </c>
      <c r="B136" s="25" t="s">
        <v>234</v>
      </c>
      <c r="C136" s="24">
        <v>29090393933</v>
      </c>
      <c r="D136" s="25" t="s">
        <v>235</v>
      </c>
      <c r="E136" s="20"/>
      <c r="F136" s="10" t="s">
        <v>310</v>
      </c>
      <c r="G136" s="14"/>
      <c r="H136" s="15">
        <v>4076.86</v>
      </c>
      <c r="I136" s="20"/>
      <c r="J136" s="20"/>
      <c r="K136" s="21"/>
      <c r="L136" s="22"/>
      <c r="M136" s="21"/>
      <c r="N136" s="22"/>
      <c r="O136" s="21"/>
      <c r="P136" s="22"/>
      <c r="Q136" s="20"/>
      <c r="R136" s="20"/>
      <c r="S136" s="20"/>
      <c r="T136" s="13" t="s">
        <v>343</v>
      </c>
    </row>
    <row r="137" spans="1:20" ht="22.5" x14ac:dyDescent="0.2">
      <c r="A137" s="10">
        <v>121</v>
      </c>
      <c r="B137" s="25" t="s">
        <v>230</v>
      </c>
      <c r="C137" s="24">
        <v>21638521737</v>
      </c>
      <c r="D137" s="25" t="s">
        <v>231</v>
      </c>
      <c r="E137" s="20"/>
      <c r="F137" s="10" t="s">
        <v>310</v>
      </c>
      <c r="G137" s="14"/>
      <c r="H137" s="15">
        <v>90.25</v>
      </c>
      <c r="I137" s="20"/>
      <c r="J137" s="20"/>
      <c r="K137" s="21"/>
      <c r="L137" s="22"/>
      <c r="M137" s="21"/>
      <c r="N137" s="22"/>
      <c r="O137" s="21"/>
      <c r="P137" s="22"/>
      <c r="Q137" s="20"/>
      <c r="R137" s="20"/>
      <c r="S137" s="20"/>
      <c r="T137" s="16"/>
    </row>
    <row r="138" spans="1:20" ht="101.25" x14ac:dyDescent="0.2">
      <c r="A138" s="10">
        <v>122</v>
      </c>
      <c r="B138" s="31" t="s">
        <v>232</v>
      </c>
      <c r="C138" s="32">
        <v>40522035856</v>
      </c>
      <c r="D138" s="31" t="s">
        <v>233</v>
      </c>
      <c r="E138" s="33"/>
      <c r="F138" s="30" t="s">
        <v>310</v>
      </c>
      <c r="G138" s="34"/>
      <c r="H138" s="35">
        <v>108.35</v>
      </c>
      <c r="I138" s="20"/>
      <c r="J138" s="20"/>
      <c r="K138" s="21"/>
      <c r="L138" s="22"/>
      <c r="M138" s="21"/>
      <c r="N138" s="22"/>
      <c r="O138" s="21"/>
      <c r="P138" s="22"/>
      <c r="Q138" s="20"/>
      <c r="R138" s="20"/>
      <c r="S138" s="20"/>
      <c r="T138" s="42" t="s">
        <v>411</v>
      </c>
    </row>
    <row r="139" spans="1:20" ht="22.5" x14ac:dyDescent="0.2">
      <c r="A139" s="10">
        <v>123</v>
      </c>
      <c r="B139" s="25" t="s">
        <v>236</v>
      </c>
      <c r="C139" s="29" t="s">
        <v>344</v>
      </c>
      <c r="D139" s="25" t="s">
        <v>237</v>
      </c>
      <c r="E139" s="20"/>
      <c r="F139" s="10" t="s">
        <v>310</v>
      </c>
      <c r="G139" s="14"/>
      <c r="H139" s="15">
        <v>26.93</v>
      </c>
      <c r="I139" s="20"/>
      <c r="J139" s="20"/>
      <c r="K139" s="21"/>
      <c r="L139" s="22"/>
      <c r="M139" s="21"/>
      <c r="N139" s="22"/>
      <c r="O139" s="21"/>
      <c r="P139" s="22"/>
      <c r="Q139" s="20"/>
      <c r="R139" s="20"/>
      <c r="S139" s="20"/>
      <c r="T139" s="20"/>
    </row>
    <row r="140" spans="1:20" ht="22.5" x14ac:dyDescent="0.2">
      <c r="A140" s="10">
        <v>124</v>
      </c>
      <c r="B140" s="25" t="s">
        <v>238</v>
      </c>
      <c r="C140" s="24">
        <v>23906639896</v>
      </c>
      <c r="D140" s="25" t="s">
        <v>239</v>
      </c>
      <c r="E140" s="20"/>
      <c r="F140" s="10" t="s">
        <v>310</v>
      </c>
      <c r="G140" s="14"/>
      <c r="H140" s="15">
        <v>58</v>
      </c>
      <c r="I140" s="20"/>
      <c r="J140" s="20"/>
      <c r="K140" s="21"/>
      <c r="L140" s="22"/>
      <c r="M140" s="21"/>
      <c r="N140" s="22"/>
      <c r="O140" s="21"/>
      <c r="P140" s="22"/>
      <c r="Q140" s="20"/>
      <c r="R140" s="20"/>
      <c r="S140" s="20"/>
      <c r="T140" s="20"/>
    </row>
    <row r="141" spans="1:20" ht="22.5" x14ac:dyDescent="0.2">
      <c r="A141" s="10">
        <v>125</v>
      </c>
      <c r="B141" s="25" t="s">
        <v>240</v>
      </c>
      <c r="C141" s="24">
        <v>14447744368</v>
      </c>
      <c r="D141" s="25" t="s">
        <v>241</v>
      </c>
      <c r="E141" s="20"/>
      <c r="F141" s="10" t="s">
        <v>310</v>
      </c>
      <c r="G141" s="14"/>
      <c r="H141" s="15">
        <v>233.45</v>
      </c>
      <c r="I141" s="20"/>
      <c r="J141" s="20"/>
      <c r="K141" s="21"/>
      <c r="L141" s="22"/>
      <c r="M141" s="21"/>
      <c r="N141" s="22"/>
      <c r="O141" s="21"/>
      <c r="P141" s="22"/>
      <c r="Q141" s="20"/>
      <c r="R141" s="20"/>
      <c r="S141" s="20"/>
      <c r="T141" s="20"/>
    </row>
    <row r="142" spans="1:20" x14ac:dyDescent="0.2">
      <c r="A142" s="10">
        <v>126</v>
      </c>
      <c r="B142" s="25" t="s">
        <v>242</v>
      </c>
      <c r="C142" s="24">
        <v>95260219563</v>
      </c>
      <c r="D142" s="25" t="s">
        <v>243</v>
      </c>
      <c r="E142" s="20"/>
      <c r="F142" s="10" t="s">
        <v>310</v>
      </c>
      <c r="G142" s="14"/>
      <c r="H142" s="15">
        <v>1051.1600000000001</v>
      </c>
      <c r="I142" s="20"/>
      <c r="J142" s="20"/>
      <c r="K142" s="21"/>
      <c r="L142" s="22"/>
      <c r="M142" s="21"/>
      <c r="N142" s="22"/>
      <c r="O142" s="21"/>
      <c r="P142" s="22"/>
      <c r="Q142" s="20"/>
      <c r="R142" s="20"/>
      <c r="S142" s="20"/>
      <c r="T142" s="20"/>
    </row>
    <row r="143" spans="1:20" ht="90" x14ac:dyDescent="0.2">
      <c r="A143" s="10">
        <v>127</v>
      </c>
      <c r="B143" s="25" t="s">
        <v>279</v>
      </c>
      <c r="C143" s="29">
        <v>87571356010</v>
      </c>
      <c r="D143" s="25" t="s">
        <v>50</v>
      </c>
      <c r="E143" s="28"/>
      <c r="F143" s="10" t="s">
        <v>310</v>
      </c>
      <c r="G143" s="14"/>
      <c r="H143" s="15">
        <v>1516.89</v>
      </c>
      <c r="I143" s="20"/>
      <c r="J143" s="20"/>
      <c r="K143" s="21"/>
      <c r="L143" s="22"/>
      <c r="M143" s="21"/>
      <c r="N143" s="22"/>
      <c r="O143" s="21"/>
      <c r="P143" s="22"/>
      <c r="Q143" s="20"/>
      <c r="R143" s="20"/>
      <c r="S143" s="20"/>
      <c r="T143" s="28" t="s">
        <v>278</v>
      </c>
    </row>
    <row r="144" spans="1:20" x14ac:dyDescent="0.2">
      <c r="A144" s="10">
        <v>128</v>
      </c>
      <c r="B144" s="25" t="s">
        <v>244</v>
      </c>
      <c r="C144" s="24">
        <v>92652872761</v>
      </c>
      <c r="D144" s="25" t="s">
        <v>245</v>
      </c>
      <c r="E144" s="20"/>
      <c r="F144" s="10" t="s">
        <v>310</v>
      </c>
      <c r="G144" s="14"/>
      <c r="H144" s="15">
        <v>175.96</v>
      </c>
      <c r="I144" s="20"/>
      <c r="J144" s="20"/>
      <c r="K144" s="21"/>
      <c r="L144" s="22"/>
      <c r="M144" s="21"/>
      <c r="N144" s="22"/>
      <c r="O144" s="21"/>
      <c r="P144" s="22"/>
      <c r="Q144" s="20"/>
      <c r="R144" s="20"/>
      <c r="S144" s="20"/>
      <c r="T144" s="20"/>
    </row>
    <row r="145" spans="1:20" ht="22.5" x14ac:dyDescent="0.2">
      <c r="A145" s="10">
        <v>129</v>
      </c>
      <c r="B145" s="25" t="s">
        <v>246</v>
      </c>
      <c r="C145" s="24">
        <v>67255955036</v>
      </c>
      <c r="D145" s="25" t="s">
        <v>247</v>
      </c>
      <c r="E145" s="20"/>
      <c r="F145" s="10" t="s">
        <v>310</v>
      </c>
      <c r="G145" s="14"/>
      <c r="H145" s="15">
        <v>139.36000000000001</v>
      </c>
      <c r="I145" s="20"/>
      <c r="J145" s="20"/>
      <c r="K145" s="21"/>
      <c r="L145" s="22"/>
      <c r="M145" s="21"/>
      <c r="N145" s="22"/>
      <c r="O145" s="21"/>
      <c r="P145" s="22"/>
      <c r="Q145" s="20"/>
      <c r="R145" s="20"/>
      <c r="S145" s="20"/>
      <c r="T145" s="20"/>
    </row>
    <row r="146" spans="1:20" ht="22.5" x14ac:dyDescent="0.2">
      <c r="A146" s="10">
        <v>130</v>
      </c>
      <c r="B146" s="25" t="s">
        <v>248</v>
      </c>
      <c r="C146" s="24">
        <v>75665455333</v>
      </c>
      <c r="D146" s="25" t="s">
        <v>249</v>
      </c>
      <c r="E146" s="20"/>
      <c r="F146" s="10" t="s">
        <v>310</v>
      </c>
      <c r="G146" s="14"/>
      <c r="H146" s="15">
        <v>69.52</v>
      </c>
      <c r="I146" s="20"/>
      <c r="J146" s="20"/>
      <c r="K146" s="21"/>
      <c r="L146" s="22"/>
      <c r="M146" s="21"/>
      <c r="N146" s="22"/>
      <c r="O146" s="21"/>
      <c r="P146" s="22"/>
      <c r="Q146" s="20"/>
      <c r="R146" s="20"/>
      <c r="S146" s="20"/>
      <c r="T146" s="20"/>
    </row>
    <row r="147" spans="1:20" ht="22.5" x14ac:dyDescent="0.2">
      <c r="A147" s="10">
        <v>131</v>
      </c>
      <c r="B147" s="25" t="s">
        <v>345</v>
      </c>
      <c r="C147" s="24">
        <v>35169629081</v>
      </c>
      <c r="D147" s="25" t="s">
        <v>250</v>
      </c>
      <c r="E147" s="20"/>
      <c r="F147" s="10" t="s">
        <v>310</v>
      </c>
      <c r="G147" s="14"/>
      <c r="H147" s="15">
        <v>49.77</v>
      </c>
      <c r="I147" s="20"/>
      <c r="J147" s="20"/>
      <c r="K147" s="21"/>
      <c r="L147" s="22"/>
      <c r="M147" s="21"/>
      <c r="N147" s="22"/>
      <c r="O147" s="21"/>
      <c r="P147" s="22"/>
      <c r="Q147" s="20"/>
      <c r="R147" s="20"/>
      <c r="S147" s="20"/>
      <c r="T147" s="16"/>
    </row>
    <row r="148" spans="1:20" ht="112.5" x14ac:dyDescent="0.2">
      <c r="A148" s="10">
        <v>132</v>
      </c>
      <c r="B148" s="25" t="s">
        <v>252</v>
      </c>
      <c r="C148" s="24">
        <v>57305546210</v>
      </c>
      <c r="D148" s="25" t="s">
        <v>348</v>
      </c>
      <c r="E148" s="20"/>
      <c r="F148" s="10" t="s">
        <v>310</v>
      </c>
      <c r="G148" s="14"/>
      <c r="H148" s="15">
        <v>623.08000000000004</v>
      </c>
      <c r="I148" s="20"/>
      <c r="J148" s="20"/>
      <c r="K148" s="21"/>
      <c r="L148" s="22"/>
      <c r="M148" s="21"/>
      <c r="N148" s="22"/>
      <c r="O148" s="21"/>
      <c r="P148" s="22"/>
      <c r="Q148" s="20"/>
      <c r="R148" s="20"/>
      <c r="S148" s="20"/>
      <c r="T148" s="28" t="s">
        <v>347</v>
      </c>
    </row>
    <row r="149" spans="1:20" ht="22.5" x14ac:dyDescent="0.2">
      <c r="A149" s="10">
        <v>133</v>
      </c>
      <c r="B149" s="25" t="s">
        <v>349</v>
      </c>
      <c r="C149" s="24">
        <v>98850731880</v>
      </c>
      <c r="D149" s="25" t="s">
        <v>253</v>
      </c>
      <c r="E149" s="20"/>
      <c r="F149" s="10" t="s">
        <v>310</v>
      </c>
      <c r="G149" s="14"/>
      <c r="H149" s="15">
        <v>1291.81</v>
      </c>
      <c r="I149" s="20"/>
      <c r="J149" s="20"/>
      <c r="K149" s="21"/>
      <c r="L149" s="22"/>
      <c r="M149" s="21"/>
      <c r="N149" s="22"/>
      <c r="O149" s="21"/>
      <c r="P149" s="22"/>
      <c r="Q149" s="20"/>
      <c r="R149" s="20"/>
      <c r="S149" s="20"/>
      <c r="T149" s="20"/>
    </row>
    <row r="150" spans="1:20" ht="33.75" x14ac:dyDescent="0.2">
      <c r="A150" s="47">
        <v>134</v>
      </c>
      <c r="B150" s="43" t="s">
        <v>254</v>
      </c>
      <c r="C150" s="47">
        <v>73967391008</v>
      </c>
      <c r="D150" s="43" t="s">
        <v>255</v>
      </c>
      <c r="E150" s="45" t="s">
        <v>311</v>
      </c>
      <c r="F150" s="47" t="s">
        <v>310</v>
      </c>
      <c r="G150" s="49"/>
      <c r="H150" s="62">
        <v>49012.01</v>
      </c>
      <c r="I150" s="45" t="s">
        <v>310</v>
      </c>
      <c r="J150" s="45" t="s">
        <v>373</v>
      </c>
      <c r="K150" s="21"/>
      <c r="L150" s="22">
        <f>N150+P150</f>
        <v>331281.90000000002</v>
      </c>
      <c r="M150" s="21"/>
      <c r="N150" s="22">
        <f>132722.81+32918.14</f>
        <v>165640.95000000001</v>
      </c>
      <c r="O150" s="21"/>
      <c r="P150" s="22">
        <v>165640.95000000001</v>
      </c>
      <c r="Q150" s="24" t="s">
        <v>376</v>
      </c>
      <c r="R150" s="28" t="s">
        <v>377</v>
      </c>
      <c r="S150" s="20"/>
      <c r="T150" s="20"/>
    </row>
    <row r="151" spans="1:20" ht="45" x14ac:dyDescent="0.2">
      <c r="A151" s="48"/>
      <c r="B151" s="44"/>
      <c r="C151" s="48"/>
      <c r="D151" s="44"/>
      <c r="E151" s="46"/>
      <c r="F151" s="48"/>
      <c r="G151" s="50"/>
      <c r="H151" s="63"/>
      <c r="I151" s="46"/>
      <c r="J151" s="46"/>
      <c r="K151" s="21"/>
      <c r="L151" s="22">
        <f>N151+P151</f>
        <v>607606.14</v>
      </c>
      <c r="M151" s="21"/>
      <c r="N151" s="22">
        <v>303803.07</v>
      </c>
      <c r="O151" s="21"/>
      <c r="P151" s="22">
        <v>303803.07</v>
      </c>
      <c r="Q151" s="24"/>
      <c r="R151" s="28" t="s">
        <v>378</v>
      </c>
      <c r="S151" s="20"/>
      <c r="T151" s="16"/>
    </row>
    <row r="152" spans="1:20" ht="22.5" x14ac:dyDescent="0.2">
      <c r="A152" s="10">
        <v>135</v>
      </c>
      <c r="B152" s="25" t="s">
        <v>256</v>
      </c>
      <c r="C152" s="24">
        <v>38702839092</v>
      </c>
      <c r="D152" s="25" t="s">
        <v>257</v>
      </c>
      <c r="E152" s="20"/>
      <c r="F152" s="10" t="s">
        <v>310</v>
      </c>
      <c r="G152" s="14"/>
      <c r="H152" s="15">
        <v>14.18</v>
      </c>
      <c r="I152" s="20"/>
      <c r="J152" s="20"/>
      <c r="K152" s="21"/>
      <c r="L152" s="22"/>
      <c r="M152" s="21"/>
      <c r="N152" s="22"/>
      <c r="O152" s="21"/>
      <c r="P152" s="22"/>
      <c r="Q152" s="20"/>
      <c r="R152" s="20"/>
      <c r="S152" s="20"/>
      <c r="T152" s="16"/>
    </row>
    <row r="153" spans="1:20" ht="101.25" x14ac:dyDescent="0.2">
      <c r="A153" s="10">
        <v>136</v>
      </c>
      <c r="B153" s="25" t="s">
        <v>258</v>
      </c>
      <c r="C153" s="24">
        <v>75291054766</v>
      </c>
      <c r="D153" s="25" t="s">
        <v>351</v>
      </c>
      <c r="E153" s="20" t="s">
        <v>311</v>
      </c>
      <c r="F153" s="10" t="s">
        <v>310</v>
      </c>
      <c r="G153" s="14"/>
      <c r="H153" s="15">
        <v>398.24</v>
      </c>
      <c r="I153" s="20" t="s">
        <v>310</v>
      </c>
      <c r="J153" s="20" t="s">
        <v>373</v>
      </c>
      <c r="K153" s="21"/>
      <c r="L153" s="22">
        <f>N153+P153</f>
        <v>1273.3900000000001</v>
      </c>
      <c r="M153" s="21"/>
      <c r="N153" s="22">
        <f>929.14+219.82</f>
        <v>1148.96</v>
      </c>
      <c r="O153" s="21"/>
      <c r="P153" s="22">
        <v>124.43</v>
      </c>
      <c r="Q153" s="20"/>
      <c r="R153" s="28" t="s">
        <v>380</v>
      </c>
      <c r="S153" s="20"/>
      <c r="T153" s="28" t="s">
        <v>350</v>
      </c>
    </row>
    <row r="154" spans="1:20" ht="22.5" x14ac:dyDescent="0.2">
      <c r="A154" s="10">
        <v>137</v>
      </c>
      <c r="B154" s="25" t="s">
        <v>259</v>
      </c>
      <c r="C154" s="24">
        <v>79594935036</v>
      </c>
      <c r="D154" s="25" t="s">
        <v>260</v>
      </c>
      <c r="E154" s="20"/>
      <c r="F154" s="10" t="s">
        <v>310</v>
      </c>
      <c r="G154" s="14"/>
      <c r="H154" s="15">
        <v>404.49</v>
      </c>
      <c r="I154" s="20"/>
      <c r="J154" s="20"/>
      <c r="K154" s="21"/>
      <c r="L154" s="22"/>
      <c r="M154" s="21"/>
      <c r="N154" s="22"/>
      <c r="O154" s="21"/>
      <c r="P154" s="22"/>
      <c r="Q154" s="20"/>
      <c r="R154" s="20"/>
      <c r="S154" s="20"/>
      <c r="T154" s="20"/>
    </row>
    <row r="155" spans="1:20" ht="22.5" x14ac:dyDescent="0.2">
      <c r="A155" s="10">
        <v>138</v>
      </c>
      <c r="B155" s="25" t="s">
        <v>261</v>
      </c>
      <c r="C155" s="24">
        <v>57807962737</v>
      </c>
      <c r="D155" s="25" t="s">
        <v>262</v>
      </c>
      <c r="E155" s="20"/>
      <c r="F155" s="10" t="s">
        <v>310</v>
      </c>
      <c r="G155" s="14"/>
      <c r="H155" s="15">
        <v>29.98</v>
      </c>
      <c r="I155" s="20"/>
      <c r="J155" s="20"/>
      <c r="K155" s="21"/>
      <c r="L155" s="22"/>
      <c r="M155" s="21"/>
      <c r="N155" s="22"/>
      <c r="O155" s="21"/>
      <c r="P155" s="22"/>
      <c r="Q155" s="20"/>
      <c r="R155" s="20"/>
      <c r="S155" s="20"/>
      <c r="T155" s="20"/>
    </row>
    <row r="156" spans="1:20" ht="101.25" x14ac:dyDescent="0.2">
      <c r="A156" s="10">
        <v>139</v>
      </c>
      <c r="B156" s="25" t="s">
        <v>359</v>
      </c>
      <c r="C156" s="29" t="s">
        <v>277</v>
      </c>
      <c r="D156" s="25" t="s">
        <v>49</v>
      </c>
      <c r="E156" s="28"/>
      <c r="F156" s="10" t="s">
        <v>310</v>
      </c>
      <c r="G156" s="14"/>
      <c r="H156" s="15">
        <v>375</v>
      </c>
      <c r="I156" s="20"/>
      <c r="J156" s="20"/>
      <c r="K156" s="21"/>
      <c r="L156" s="22"/>
      <c r="M156" s="21"/>
      <c r="N156" s="22"/>
      <c r="O156" s="21"/>
      <c r="P156" s="22"/>
      <c r="Q156" s="20"/>
      <c r="R156" s="20"/>
      <c r="S156" s="20"/>
      <c r="T156" s="28" t="s">
        <v>276</v>
      </c>
    </row>
    <row r="157" spans="1:20" ht="33.75" x14ac:dyDescent="0.2">
      <c r="A157" s="10">
        <v>140</v>
      </c>
      <c r="B157" s="25" t="s">
        <v>352</v>
      </c>
      <c r="C157" s="24">
        <v>56826138353</v>
      </c>
      <c r="D157" s="25" t="s">
        <v>263</v>
      </c>
      <c r="E157" s="20"/>
      <c r="F157" s="10" t="s">
        <v>310</v>
      </c>
      <c r="G157" s="14"/>
      <c r="H157" s="15">
        <v>222.7</v>
      </c>
      <c r="I157" s="20"/>
      <c r="J157" s="20"/>
      <c r="K157" s="21"/>
      <c r="L157" s="22"/>
      <c r="M157" s="21"/>
      <c r="N157" s="22"/>
      <c r="O157" s="21"/>
      <c r="P157" s="22"/>
      <c r="Q157" s="20"/>
      <c r="R157" s="20"/>
      <c r="S157" s="20"/>
      <c r="T157" s="16"/>
    </row>
    <row r="158" spans="1:20" ht="33.75" x14ac:dyDescent="0.2">
      <c r="A158" s="10">
        <v>141</v>
      </c>
      <c r="B158" s="25" t="s">
        <v>330</v>
      </c>
      <c r="C158" s="24">
        <v>76244932291</v>
      </c>
      <c r="D158" s="25" t="s">
        <v>204</v>
      </c>
      <c r="E158" s="20"/>
      <c r="F158" s="10" t="s">
        <v>310</v>
      </c>
      <c r="G158" s="14"/>
      <c r="H158" s="15">
        <v>690</v>
      </c>
      <c r="I158" s="20"/>
      <c r="J158" s="20"/>
      <c r="K158" s="21"/>
      <c r="L158" s="22"/>
      <c r="M158" s="21"/>
      <c r="N158" s="22"/>
      <c r="O158" s="21"/>
      <c r="P158" s="22"/>
      <c r="Q158" s="20"/>
      <c r="R158" s="20"/>
      <c r="S158" s="20"/>
      <c r="T158" s="20"/>
    </row>
    <row r="159" spans="1:20" x14ac:dyDescent="0.2">
      <c r="A159" s="10">
        <v>142</v>
      </c>
      <c r="B159" s="25" t="s">
        <v>264</v>
      </c>
      <c r="C159" s="24">
        <v>70691683041</v>
      </c>
      <c r="D159" s="25" t="s">
        <v>265</v>
      </c>
      <c r="E159" s="20"/>
      <c r="F159" s="10" t="s">
        <v>310</v>
      </c>
      <c r="G159" s="14"/>
      <c r="H159" s="15">
        <v>182.52</v>
      </c>
      <c r="I159" s="20"/>
      <c r="J159" s="20"/>
      <c r="K159" s="21"/>
      <c r="L159" s="22"/>
      <c r="M159" s="21"/>
      <c r="N159" s="22"/>
      <c r="O159" s="21"/>
      <c r="P159" s="22"/>
      <c r="Q159" s="20"/>
      <c r="R159" s="20"/>
      <c r="S159" s="20"/>
      <c r="T159" s="20"/>
    </row>
    <row r="160" spans="1:20" ht="22.5" x14ac:dyDescent="0.2">
      <c r="A160" s="10">
        <v>143</v>
      </c>
      <c r="B160" s="25" t="s">
        <v>267</v>
      </c>
      <c r="C160" s="24">
        <v>20205116631</v>
      </c>
      <c r="D160" s="25" t="s">
        <v>268</v>
      </c>
      <c r="E160" s="20"/>
      <c r="F160" s="10" t="s">
        <v>310</v>
      </c>
      <c r="G160" s="14"/>
      <c r="H160" s="15">
        <v>2509.5700000000002</v>
      </c>
      <c r="I160" s="20"/>
      <c r="J160" s="20"/>
      <c r="K160" s="21"/>
      <c r="L160" s="22"/>
      <c r="M160" s="21"/>
      <c r="N160" s="22"/>
      <c r="O160" s="21"/>
      <c r="P160" s="22"/>
      <c r="Q160" s="20"/>
      <c r="R160" s="20"/>
      <c r="S160" s="20"/>
      <c r="T160" s="20"/>
    </row>
    <row r="161" spans="1:20" ht="22.5" x14ac:dyDescent="0.2">
      <c r="A161" s="10">
        <v>144</v>
      </c>
      <c r="B161" s="25" t="s">
        <v>269</v>
      </c>
      <c r="C161" s="24">
        <v>39135989747</v>
      </c>
      <c r="D161" s="25" t="s">
        <v>270</v>
      </c>
      <c r="E161" s="20"/>
      <c r="F161" s="10" t="s">
        <v>310</v>
      </c>
      <c r="G161" s="14"/>
      <c r="H161" s="15">
        <v>210.65</v>
      </c>
      <c r="I161" s="20"/>
      <c r="J161" s="20"/>
      <c r="K161" s="21"/>
      <c r="L161" s="22"/>
      <c r="M161" s="21"/>
      <c r="N161" s="22"/>
      <c r="O161" s="21"/>
      <c r="P161" s="22"/>
      <c r="Q161" s="20"/>
      <c r="R161" s="20"/>
      <c r="S161" s="20"/>
      <c r="T161" s="20"/>
    </row>
    <row r="162" spans="1:20" x14ac:dyDescent="0.2">
      <c r="K162" s="7"/>
    </row>
  </sheetData>
  <autoFilter ref="A12:T161"/>
  <sortState ref="B13:T158">
    <sortCondition ref="B13:B158"/>
  </sortState>
  <mergeCells count="70">
    <mergeCell ref="F150:F151"/>
    <mergeCell ref="G150:G151"/>
    <mergeCell ref="H150:H151"/>
    <mergeCell ref="I150:I151"/>
    <mergeCell ref="J150:J151"/>
    <mergeCell ref="A150:A151"/>
    <mergeCell ref="B150:B151"/>
    <mergeCell ref="C150:C151"/>
    <mergeCell ref="D150:D151"/>
    <mergeCell ref="E150:E151"/>
    <mergeCell ref="B117:B118"/>
    <mergeCell ref="C117:C118"/>
    <mergeCell ref="D117:D118"/>
    <mergeCell ref="F117:F118"/>
    <mergeCell ref="L14:L15"/>
    <mergeCell ref="K14:K15"/>
    <mergeCell ref="L115:L116"/>
    <mergeCell ref="K115:K116"/>
    <mergeCell ref="J115:J116"/>
    <mergeCell ref="G115:G116"/>
    <mergeCell ref="H115:H116"/>
    <mergeCell ref="I115:I116"/>
    <mergeCell ref="J117:J118"/>
    <mergeCell ref="H117:H118"/>
    <mergeCell ref="I117:I118"/>
    <mergeCell ref="B92:B93"/>
    <mergeCell ref="D10:T10"/>
    <mergeCell ref="A7:C7"/>
    <mergeCell ref="D7:T7"/>
    <mergeCell ref="A8:C8"/>
    <mergeCell ref="D8:T8"/>
    <mergeCell ref="A9:C9"/>
    <mergeCell ref="D9:T9"/>
    <mergeCell ref="D115:D116"/>
    <mergeCell ref="E115:E116"/>
    <mergeCell ref="F115:F11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A92:A93"/>
    <mergeCell ref="Q14:Q15"/>
    <mergeCell ref="J14:J15"/>
    <mergeCell ref="A117:A118"/>
    <mergeCell ref="I14:I15"/>
    <mergeCell ref="G14:G15"/>
    <mergeCell ref="H14:H15"/>
    <mergeCell ref="A14:A15"/>
    <mergeCell ref="B14:B15"/>
    <mergeCell ref="C14:C15"/>
    <mergeCell ref="D14:D15"/>
    <mergeCell ref="E14:E15"/>
    <mergeCell ref="F14:F15"/>
    <mergeCell ref="A115:A116"/>
    <mergeCell ref="B115:B116"/>
    <mergeCell ref="C115:C116"/>
    <mergeCell ref="T92:T93"/>
    <mergeCell ref="J92:J93"/>
    <mergeCell ref="I92:I93"/>
    <mergeCell ref="C92:C93"/>
    <mergeCell ref="D92:D9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2024-03-21T10:00:15Z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