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36 - ISKOPI I TRANSPORTI LUKEŠ j.d.o.o. Mošćenička Draga (St 397-2023)\Prijave tražbina vjerovnika sa tablicom\"/>
    </mc:Choice>
  </mc:AlternateContent>
  <xr:revisionPtr revIDLastSave="0" documentId="13_ncr:1_{A5AB85F5-C477-4328-BEAA-8ED7C8EB31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</sheets>
  <definedNames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8" i="1" l="1"/>
  <c r="N18" i="1"/>
  <c r="L25" i="1"/>
  <c r="N37" i="1"/>
  <c r="L37" i="1" s="1"/>
  <c r="M37" i="1"/>
  <c r="K37" i="1" s="1"/>
  <c r="N19" i="1" l="1"/>
  <c r="L19" i="1" s="1"/>
  <c r="O47" i="1"/>
  <c r="M47" i="1"/>
  <c r="N47" i="1"/>
  <c r="L47" i="1" s="1"/>
  <c r="K47" i="1" l="1"/>
</calcChain>
</file>

<file path=xl/sharedStrings.xml><?xml version="1.0" encoding="utf-8"?>
<sst xmlns="http://schemas.openxmlformats.org/spreadsheetml/2006/main" count="242" uniqueCount="186">
  <si>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</si>
  <si>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</si>
  <si>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</si>
  <si>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</si>
  <si>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</si>
  <si>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</si>
  <si>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</si>
  <si>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</si>
  <si>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</si>
  <si>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</si>
  <si>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</si>
  <si>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</si>
  <si>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</si>
  <si>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</si>
  <si>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</si>
  <si>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</si>
  <si>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</si>
  <si>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</si>
  <si>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</si>
  <si>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</si>
  <si>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</si>
  <si>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</si>
  <si>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</si>
  <si>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</si>
  <si>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</si>
  <si>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</si>
  <si>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</si>
  <si>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</si>
  <si>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</si>
  <si>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</si>
  <si>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</si>
  <si>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</si>
  <si>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034-011/23-10/36</t>
  </si>
  <si>
    <t>Trgovački sud u Rijeci</t>
  </si>
  <si>
    <t>St-397/2023</t>
  </si>
  <si>
    <t>ISKOPI I TRANSPORTI LUKEŠ j.d.o.o.</t>
  </si>
  <si>
    <t>Sveti Petar 19D, 51417 Mošćenička Draga</t>
  </si>
  <si>
    <t>27.11.2023.</t>
  </si>
  <si>
    <t>53224877323</t>
  </si>
  <si>
    <t>Adria-Net d.o.o.</t>
  </si>
  <si>
    <t>DA</t>
  </si>
  <si>
    <t>AQUATHERM d.o.o.</t>
  </si>
  <si>
    <t>09212648435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</si>
  <si>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OIB vjerovnika (9212648435)</t>
    </r>
  </si>
  <si>
    <t>B. &amp; S. COMMERCE d.o.o.</t>
  </si>
  <si>
    <t>62216606177</t>
  </si>
  <si>
    <t>BIGAJ d.o.o.</t>
  </si>
  <si>
    <t>62599519202</t>
  </si>
  <si>
    <t>CAME ADRIATIC d.o.o.</t>
  </si>
  <si>
    <t>81685605867</t>
  </si>
  <si>
    <t xml:space="preserve">CIAK TOOLS d.o.o. </t>
  </si>
  <si>
    <t>26004523816</t>
  </si>
  <si>
    <t>98206486813</t>
  </si>
  <si>
    <t xml:space="preserve">CITY RANCH j.d.o.o. </t>
  </si>
  <si>
    <t xml:space="preserve">Ulica sv. Nikole Tavelića 11, 10000 Zagreb </t>
  </si>
  <si>
    <t xml:space="preserve">Kovinska ulica 4, 10000 Zagreb </t>
  </si>
  <si>
    <t>Žegoti 6 /1, 51215 Kastav</t>
  </si>
  <si>
    <t>Ljube Mrakovčića 1, 51417 Mošćenička Draga</t>
  </si>
  <si>
    <t>Gornji Jugi 4 A, 51216 Viškovo</t>
  </si>
  <si>
    <t>Škrljevo 315 A, 51223 Škrljevo</t>
  </si>
  <si>
    <t>Ul. J. Šprljana Akabe 59 D, 22211 Vodice</t>
  </si>
  <si>
    <t xml:space="preserve">Coral Croatia d.o.o. </t>
  </si>
  <si>
    <t>72594208197</t>
  </si>
  <si>
    <t xml:space="preserve">Ulica Pere Budmanija 5, 10000 Zagreb </t>
  </si>
  <si>
    <t xml:space="preserve">DUNDO d.o.o. </t>
  </si>
  <si>
    <t>93101034475</t>
  </si>
  <si>
    <t>Nikole Božidarevića 5, 20000 Dubrovnik</t>
  </si>
  <si>
    <t>ENEX EXPORT - IMPORT d.o.o.</t>
  </si>
  <si>
    <t>52325609360</t>
  </si>
  <si>
    <t xml:space="preserve">Dalmatinskih brigada 21, 51211 Matulji </t>
  </si>
  <si>
    <t xml:space="preserve">FURNITURE1 d.o.o. </t>
  </si>
  <si>
    <t>33412662987</t>
  </si>
  <si>
    <t xml:space="preserve">Prosinačka ulica 3, 10000 Kerestinec </t>
  </si>
  <si>
    <t>GOR - DEL  d.o.o.</t>
  </si>
  <si>
    <t>12747049705</t>
  </si>
  <si>
    <t xml:space="preserve">Lučićka cesta 3. 51300 Lučice </t>
  </si>
  <si>
    <t>GP KRK d.d.</t>
  </si>
  <si>
    <t>05146274847</t>
  </si>
  <si>
    <t xml:space="preserve">Stjepana Radića 31, 51500 Krk </t>
  </si>
  <si>
    <t>GRADIS d.o.o.</t>
  </si>
  <si>
    <t>57111538194</t>
  </si>
  <si>
    <t>Radnička 9, 40000 Savska Ves</t>
  </si>
  <si>
    <t>18472759988</t>
  </si>
  <si>
    <t>MOŠĆENICE 36, 51417 MOŠĆENICE</t>
  </si>
  <si>
    <t>LAZARIĆ SERĐO, GRAĐEVINSKA LIMARIJA LIMEX</t>
  </si>
  <si>
    <t>HADKON d.o.o.</t>
  </si>
  <si>
    <t>86624184578</t>
  </si>
  <si>
    <t>Velika Mučna 15, 48306 Velika Mučna</t>
  </si>
  <si>
    <t>HERMES d.o.o.</t>
  </si>
  <si>
    <t>81982245483</t>
  </si>
  <si>
    <t>Plitvička 24, 42205 Zamlača</t>
  </si>
  <si>
    <t>I. N. CAR d.o.o.</t>
  </si>
  <si>
    <t xml:space="preserve">KAJIĆ d.o.o. </t>
  </si>
  <si>
    <t>Šetalište kardinala Franje Šepera 12, 31000 Osijek</t>
  </si>
  <si>
    <t>KDLM Consulting d.o.o.</t>
  </si>
  <si>
    <t>67102687272</t>
  </si>
  <si>
    <t>Antuna Barca 3 C, 51000 Rijeka</t>
  </si>
  <si>
    <t>KO - FLEX d.o.o.</t>
  </si>
  <si>
    <t>05081870690</t>
  </si>
  <si>
    <t>Zvančići 54 j, 51211 Matulji</t>
  </si>
  <si>
    <t>GRABROVAC KRISTIAN</t>
  </si>
  <si>
    <t>94733756110</t>
  </si>
  <si>
    <t>LUKEŠI 19 D, 51417 MOŠĆENIČKA DRAGA</t>
  </si>
  <si>
    <t>LAGER BAŠIĆ, d.o.o.</t>
  </si>
  <si>
    <t>49617677906</t>
  </si>
  <si>
    <t xml:space="preserve">Trgovačka ulica 3, 10255 Donji Stupnik </t>
  </si>
  <si>
    <t xml:space="preserve">MC PLUS d.o.o. </t>
  </si>
  <si>
    <t>Stupničke Šipkovine 3/1, 10000 Zagreb</t>
  </si>
  <si>
    <t>MDK GRAĐEVINAR d.o.o.</t>
  </si>
  <si>
    <t>Dubrovčan 3 B, 49210 Dubrovčan</t>
  </si>
  <si>
    <t>REPUBLIKA HRVATSKA MINISTARSTVO FINANCIJA</t>
  </si>
  <si>
    <t xml:space="preserve">KATANČIĆEVA 5, 10000 ZAGREB </t>
  </si>
  <si>
    <t>N.S. TRANSPORTI I ISKOPI j.d.o.o.</t>
  </si>
  <si>
    <t>30086662668</t>
  </si>
  <si>
    <t xml:space="preserve">Rešetari 69, 51215 Kastav </t>
  </si>
  <si>
    <t>JAKŠIĆ MARICA,OAZA TRGOVAČKI OBRT</t>
  </si>
  <si>
    <t>14518005506</t>
  </si>
  <si>
    <t>DONJI VELEMERIĆ 48, 47252 DONJI VELEMERIĆ</t>
  </si>
  <si>
    <t xml:space="preserve">OPATIJA 21 d.o.o. </t>
  </si>
  <si>
    <t>24313544105</t>
  </si>
  <si>
    <t>Stubište Lipovica 3, 51410 Opatija</t>
  </si>
  <si>
    <t>OPRIĆ INFORMATIKA d.o.o.</t>
  </si>
  <si>
    <t>65162554290</t>
  </si>
  <si>
    <t>Put braće Honovića 5, 51415 Lovran</t>
  </si>
  <si>
    <t>PHOENIX TRADE d.o.o.</t>
  </si>
  <si>
    <t>90633493958</t>
  </si>
  <si>
    <t>Kukuljanovo 315, 51227 Kukuljanovo</t>
  </si>
  <si>
    <t>RI - BETON d.o.o.</t>
  </si>
  <si>
    <t>92354666267</t>
  </si>
  <si>
    <t>Kukuljanovo 198, 51227 Kukuljanovo</t>
  </si>
  <si>
    <t>RICAMBI ROSSI d.o.o.</t>
  </si>
  <si>
    <t>11367926483</t>
  </si>
  <si>
    <t xml:space="preserve">Bujanovo 10, 51218 Čavle </t>
  </si>
  <si>
    <t>60671571411</t>
  </si>
  <si>
    <t>SCAM MARINE d.o.o.</t>
  </si>
  <si>
    <t>Mavri 1/2, 51216 Viškovo</t>
  </si>
  <si>
    <t>TECNO AUTO d.o.o.</t>
  </si>
  <si>
    <t>08964881364</t>
  </si>
  <si>
    <t>Božinići 102, 51213 Jurdani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</si>
  <si>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OIB vjerovnika (8964881364)</t>
    </r>
  </si>
  <si>
    <t>TEMI COMMERCE, d.o.o.</t>
  </si>
  <si>
    <t>11303016276</t>
  </si>
  <si>
    <t>Šporova jama 2 A, 51215 Kastav</t>
  </si>
  <si>
    <t>TIA AUTO d.o.o.</t>
  </si>
  <si>
    <t>68595904545</t>
  </si>
  <si>
    <t xml:space="preserve">Tuliševica 4, 51415 Lovran </t>
  </si>
  <si>
    <t>TRGOVINA KRK d.d.</t>
  </si>
  <si>
    <t>66548420466</t>
  </si>
  <si>
    <t>Dubašljanska 80, 51511 Malinska</t>
  </si>
  <si>
    <t>90439696130</t>
  </si>
  <si>
    <t xml:space="preserve">VULKAL d.o.o. </t>
  </si>
  <si>
    <t xml:space="preserve">Samoborska Cesta 310, 10000 Zagreb </t>
  </si>
  <si>
    <t>WT GRUPA d.o.o.</t>
  </si>
  <si>
    <t>41048136332</t>
  </si>
  <si>
    <t xml:space="preserve">Mavrinci, Mavrinci 71, 51000 Čavle </t>
  </si>
  <si>
    <t>ZEKO ADRIAN, vl. obrta ZEKO</t>
  </si>
  <si>
    <t>32817377396</t>
  </si>
  <si>
    <t>VOZIŠĆE 83, 51216 VIŠKOVO</t>
  </si>
  <si>
    <t>DRAŽUL NEDELJKO, vl. Obrta Zidar</t>
  </si>
  <si>
    <t>DRŽAVNI INSPEKTORAT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</si>
  <si>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 i adresu vjerovnika</t>
    </r>
  </si>
  <si>
    <t>Redovna tražbina</t>
  </si>
  <si>
    <t>15.11.2023.</t>
  </si>
  <si>
    <t>Porezni dug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</si>
  <si>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naziv vjerovnika (MINISTARSTVO FINANCIJA)
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naveo i iznos tražbine koji dospijeva nakon otvaranje predstečajnog postupka u slučaju podmirenja po dospijeću (14.552,97 EUR / 109.649,35 kn)</t>
    </r>
  </si>
  <si>
    <t>Razlučna tražbina</t>
  </si>
  <si>
    <t>DA
53.918,34 EUR / 291.109,87 kn</t>
  </si>
  <si>
    <t>Rješenje o ovrsi pljenidbom, procjenom i prodajom motornog vozila, klasa: UP/I-415-02/2023-01/1840, ur.br.:513-07-08/2023-03 od 08.08.2023.
Zahtjev za upis zabrane otuđenja, Klasa: UP/I-415-02/2023-01/1840, ur.br. 513-07-08/2023-05 od 18.09.2023.</t>
  </si>
  <si>
    <t>Teretni automobil FIAT DOBLO 1.9 D, godina proizvodnje 2002.,br.šasije: ZFA22300005068944, reg.oznake RI 9734 N
Teretni automobil FIAT DOBLO 1.3, godina proizvodnje 2014.,br.šasije: ZFA26300006179802, reg.oznake RI 6740 L
Teretni automobil IVECO C-141890/65 C, godina proizvodnje 2001.,br.šasije: ZCFC65A005336079, reg.oznake RI 5354 I
Teretni automobil IVECO DAILY 65 C 15, godina proizvodnje 2005.,br.šasije: ZCFC65A0005548002, reg.oznake RI 1923 N</t>
  </si>
  <si>
    <t>10.11.2023.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</si>
  <si>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nije iskazao ukupan iznos dospjele tražbine već samo iznos glavnice i kamate</t>
    </r>
  </si>
  <si>
    <t>21.11.2023.</t>
  </si>
  <si>
    <t>22.11.2023.</t>
  </si>
  <si>
    <t>Ugovor o kratkoročnoj pozajmici, račun za kamate</t>
  </si>
  <si>
    <t>85821130368</t>
  </si>
  <si>
    <t xml:space="preserve">Ulica grada Vukovara 70 </t>
  </si>
  <si>
    <t>NE</t>
  </si>
  <si>
    <t>Financijska agencija</t>
  </si>
  <si>
    <t>Obračun naknade za provedbu osnove za plaćanje - prisilna naplata (čl. 22. Zakona o provedbi ovrhe na novčanim sredstvima - NN 68/18, 02/20, 46/20, 47/20)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</si>
  <si>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pogrešno ime vjerovnika (KRISTIJAN), 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predao prijavu tražbine bez upisanih podatka o tražbini uz priloge (konto kartica, ugovori o kratkoročnim pozajmicama)</t>
    </r>
  </si>
  <si>
    <r>
      <rPr>
        <b/>
        <sz val="8"/>
        <color theme="1"/>
        <rFont val="Arial"/>
        <family val="2"/>
        <charset val="238"/>
      </rPr>
      <t>Dužnik</t>
    </r>
    <r>
      <rPr>
        <sz val="8"/>
        <color theme="1"/>
        <rFont val="Arial"/>
        <family val="2"/>
        <charset val="238"/>
      </rPr>
      <t xml:space="preserve"> u prijedlogu nije naveo OIB te adresu vjerovnika (prema podacima iz obrtnog registra, OIB vjerovnika 62348410041, adresa Mošćenice bb, 51417 Mošćenice)</t>
    </r>
  </si>
  <si>
    <t>CIAK AUTO d.o.o.</t>
  </si>
  <si>
    <t>62595301902</t>
  </si>
  <si>
    <t>Gornjostupnička ulica 96, 10255 Gornji Stupnik</t>
  </si>
  <si>
    <t>118-08-401-23-12</t>
  </si>
  <si>
    <r>
      <rPr>
        <b/>
        <sz val="8"/>
        <color theme="1"/>
        <rFont val="Arial"/>
        <family val="2"/>
        <charset val="238"/>
      </rPr>
      <t>Dužnik</t>
    </r>
    <r>
      <rPr>
        <sz val="8"/>
        <color theme="1"/>
        <rFont val="Arial"/>
        <family val="2"/>
        <charset val="238"/>
      </rPr>
      <t xml:space="preserve"> u prijedlogu nije naveo OIB te adresu vjerovnika (prema podacima iz sudskog registra, OIB vjerovnika 65180133225, adresa Martinkovac 113, 51000 Rijeka)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</si>
</sst>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9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right" vertical="center"/>
    </xf>
    <xf numFmtId="165" fontId="4" fillId="0" borderId="4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right" vertical="center"/>
    </xf>
    <xf numFmtId="165" fontId="4" fillId="0" borderId="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tabSelected="1" zoomScaleNormal="100" workbookViewId="0">
      <selection activeCell="C62" sqref="C62"/>
    </sheetView>
  </sheetViews>
  <sheetFormatPr defaultRowHeight="12.75" x14ac:dyDescent="0.2"/>
  <cols>
    <col min="1" max="1" width="6.42578125" style="1" customWidth="1"/>
    <col min="2" max="2" width="12.42578125" style="1" customWidth="1"/>
    <col min="3" max="3" width="11.7109375" style="1" customWidth="1"/>
    <col min="4" max="4" width="10.7109375" style="1" customWidth="1"/>
    <col min="5" max="5" width="7.7109375" style="1" customWidth="1"/>
    <col min="6" max="6" width="10" style="1" customWidth="1"/>
    <col min="7" max="7" width="12" style="1" bestFit="1" customWidth="1"/>
    <col min="8" max="8" width="11.85546875" style="1" customWidth="1"/>
    <col min="9" max="9" width="7.85546875" style="1" customWidth="1"/>
    <col min="10" max="10" width="9.7109375" style="1" customWidth="1"/>
    <col min="11" max="11" width="12.140625" style="1" customWidth="1"/>
    <col min="12" max="12" width="13.7109375" style="1" customWidth="1"/>
    <col min="13" max="13" width="13.85546875" style="1" customWidth="1"/>
    <col min="14" max="14" width="13.28515625" style="1" customWidth="1"/>
    <col min="15" max="15" width="11" style="1" customWidth="1"/>
    <col min="16" max="16" width="12.5703125" style="1" customWidth="1"/>
    <col min="17" max="17" width="8.7109375" style="1" customWidth="1"/>
    <col min="18" max="18" width="24.5703125" style="1" customWidth="1"/>
    <col min="19" max="19" width="12.85546875" style="1" customWidth="1"/>
    <col min="20" max="20" width="11.7109375" style="1" customWidth="1"/>
  </cols>
  <sheetData>
    <row r="1" spans="1:20" s="4" customFormat="1" ht="12" x14ac:dyDescent="0.2">
      <c r="A1" s="7" t="s">
        <v>0</v>
      </c>
      <c r="B1" s="7"/>
      <c r="C1" s="7"/>
      <c r="D1" s="8" t="s">
        <v>1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s="4" customFormat="1" ht="11.25" x14ac:dyDescent="0.2">
      <c r="A2" s="7" t="s">
        <v>2</v>
      </c>
      <c r="B2" s="7"/>
      <c r="C2" s="7"/>
      <c r="D2" s="11" t="s">
        <v>37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s="4" customFormat="1" ht="11.25" x14ac:dyDescent="0.2">
      <c r="A3" s="7" t="s">
        <v>21</v>
      </c>
      <c r="B3" s="7" t="s">
        <v>3</v>
      </c>
      <c r="C3" s="7"/>
      <c r="D3" s="9" t="s">
        <v>32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s="4" customFormat="1" ht="11.25" x14ac:dyDescent="0.2">
      <c r="A4" s="7" t="s">
        <v>22</v>
      </c>
      <c r="B4" s="7"/>
      <c r="C4" s="7"/>
      <c r="D4" s="10" t="s">
        <v>184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s="4" customFormat="1" ht="11.25" x14ac:dyDescent="0.2">
      <c r="A5" s="7" t="s">
        <v>4</v>
      </c>
      <c r="B5" s="7"/>
      <c r="C5" s="7"/>
      <c r="D5" s="9" t="s">
        <v>33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s="4" customFormat="1" ht="11.25" x14ac:dyDescent="0.2">
      <c r="A6" s="7" t="s">
        <v>5</v>
      </c>
      <c r="B6" s="7"/>
      <c r="C6" s="7"/>
      <c r="D6" s="9" t="s">
        <v>34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s="4" customFormat="1" ht="11.25" x14ac:dyDescent="0.2">
      <c r="A7" s="7" t="s">
        <v>6</v>
      </c>
      <c r="B7" s="7" t="s">
        <v>3</v>
      </c>
      <c r="C7" s="7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s="4" customFormat="1" ht="11.25" x14ac:dyDescent="0.2">
      <c r="A8" s="7" t="s">
        <v>7</v>
      </c>
      <c r="B8" s="7"/>
      <c r="C8" s="7"/>
      <c r="D8" s="9" t="s">
        <v>35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s="4" customFormat="1" ht="11.25" x14ac:dyDescent="0.2">
      <c r="A9" s="7" t="s">
        <v>8</v>
      </c>
      <c r="B9" s="7"/>
      <c r="C9" s="7"/>
      <c r="D9" s="9">
        <v>31726006844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s="4" customFormat="1" ht="11.25" x14ac:dyDescent="0.2">
      <c r="A10" s="7" t="s">
        <v>9</v>
      </c>
      <c r="B10" s="7"/>
      <c r="C10" s="7"/>
      <c r="D10" s="9" t="s">
        <v>36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s="4" customFormat="1" ht="11.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33.75" x14ac:dyDescent="0.2">
      <c r="A13" s="12">
        <v>1</v>
      </c>
      <c r="B13" s="13" t="s">
        <v>39</v>
      </c>
      <c r="C13" s="14" t="s">
        <v>38</v>
      </c>
      <c r="D13" s="13" t="s">
        <v>60</v>
      </c>
      <c r="E13" s="15"/>
      <c r="F13" s="12" t="s">
        <v>40</v>
      </c>
      <c r="G13" s="16">
        <v>14955.98</v>
      </c>
      <c r="H13" s="17">
        <v>1985</v>
      </c>
      <c r="I13" s="18"/>
      <c r="J13" s="18"/>
      <c r="K13" s="19"/>
      <c r="L13" s="20"/>
      <c r="M13" s="19"/>
      <c r="N13" s="20"/>
      <c r="O13" s="19"/>
      <c r="P13" s="20"/>
      <c r="Q13" s="18"/>
      <c r="R13" s="18"/>
      <c r="S13" s="18"/>
      <c r="T13" s="15"/>
    </row>
    <row r="14" spans="1:20" ht="67.5" x14ac:dyDescent="0.2">
      <c r="A14" s="12">
        <v>2</v>
      </c>
      <c r="B14" s="13" t="s">
        <v>41</v>
      </c>
      <c r="C14" s="14" t="s">
        <v>42</v>
      </c>
      <c r="D14" s="13" t="s">
        <v>59</v>
      </c>
      <c r="E14" s="15"/>
      <c r="F14" s="12" t="s">
        <v>40</v>
      </c>
      <c r="G14" s="16">
        <v>2420.5300000000002</v>
      </c>
      <c r="H14" s="17">
        <v>321.26</v>
      </c>
      <c r="I14" s="18"/>
      <c r="J14" s="18"/>
      <c r="K14" s="19"/>
      <c r="L14" s="20"/>
      <c r="M14" s="19"/>
      <c r="N14" s="20"/>
      <c r="O14" s="19"/>
      <c r="P14" s="20"/>
      <c r="Q14" s="18"/>
      <c r="R14" s="18"/>
      <c r="S14" s="18"/>
      <c r="T14" s="15" t="s">
        <v>43</v>
      </c>
    </row>
    <row r="15" spans="1:20" ht="33.75" x14ac:dyDescent="0.2">
      <c r="A15" s="12">
        <v>3</v>
      </c>
      <c r="B15" s="13" t="s">
        <v>44</v>
      </c>
      <c r="C15" s="14" t="s">
        <v>45</v>
      </c>
      <c r="D15" s="13" t="s">
        <v>58</v>
      </c>
      <c r="E15" s="15"/>
      <c r="F15" s="12" t="s">
        <v>40</v>
      </c>
      <c r="G15" s="16">
        <v>428.71</v>
      </c>
      <c r="H15" s="17">
        <v>56.9</v>
      </c>
      <c r="I15" s="18"/>
      <c r="J15" s="18"/>
      <c r="K15" s="19"/>
      <c r="L15" s="20"/>
      <c r="M15" s="19"/>
      <c r="N15" s="20"/>
      <c r="O15" s="19"/>
      <c r="P15" s="20"/>
      <c r="Q15" s="18"/>
      <c r="R15" s="18"/>
      <c r="S15" s="18"/>
      <c r="T15" s="15"/>
    </row>
    <row r="16" spans="1:20" ht="56.25" x14ac:dyDescent="0.2">
      <c r="A16" s="12">
        <v>4</v>
      </c>
      <c r="B16" s="13" t="s">
        <v>46</v>
      </c>
      <c r="C16" s="14" t="s">
        <v>47</v>
      </c>
      <c r="D16" s="13" t="s">
        <v>57</v>
      </c>
      <c r="E16" s="15"/>
      <c r="F16" s="12" t="s">
        <v>40</v>
      </c>
      <c r="G16" s="16">
        <v>28999.99</v>
      </c>
      <c r="H16" s="17">
        <v>3848.96</v>
      </c>
      <c r="I16" s="18"/>
      <c r="J16" s="18"/>
      <c r="K16" s="19"/>
      <c r="L16" s="20"/>
      <c r="M16" s="19"/>
      <c r="N16" s="20"/>
      <c r="O16" s="19"/>
      <c r="P16" s="20"/>
      <c r="Q16" s="18"/>
      <c r="R16" s="18"/>
      <c r="S16" s="18"/>
      <c r="T16" s="15"/>
    </row>
    <row r="17" spans="1:20" ht="22.5" x14ac:dyDescent="0.2">
      <c r="A17" s="12">
        <v>5</v>
      </c>
      <c r="B17" s="13" t="s">
        <v>48</v>
      </c>
      <c r="C17" s="14" t="s">
        <v>49</v>
      </c>
      <c r="D17" s="13" t="s">
        <v>56</v>
      </c>
      <c r="E17" s="15"/>
      <c r="F17" s="12" t="s">
        <v>40</v>
      </c>
      <c r="G17" s="16">
        <v>14144.52</v>
      </c>
      <c r="H17" s="17">
        <v>1877.3</v>
      </c>
      <c r="I17" s="18"/>
      <c r="J17" s="18"/>
      <c r="K17" s="19"/>
      <c r="L17" s="20"/>
      <c r="M17" s="19"/>
      <c r="N17" s="20"/>
      <c r="O17" s="19"/>
      <c r="P17" s="20"/>
      <c r="Q17" s="18"/>
      <c r="R17" s="18"/>
      <c r="S17" s="18"/>
      <c r="T17" s="15"/>
    </row>
    <row r="18" spans="1:20" ht="101.25" x14ac:dyDescent="0.2">
      <c r="A18" s="12"/>
      <c r="B18" s="13" t="s">
        <v>181</v>
      </c>
      <c r="C18" s="14" t="s">
        <v>182</v>
      </c>
      <c r="D18" s="13" t="s">
        <v>183</v>
      </c>
      <c r="E18" s="15" t="s">
        <v>161</v>
      </c>
      <c r="F18" s="12" t="s">
        <v>176</v>
      </c>
      <c r="G18" s="16"/>
      <c r="H18" s="17"/>
      <c r="I18" s="20" t="s">
        <v>40</v>
      </c>
      <c r="J18" s="20" t="s">
        <v>169</v>
      </c>
      <c r="K18" s="19"/>
      <c r="L18" s="20">
        <f>295.72+31.79</f>
        <v>327.51000000000005</v>
      </c>
      <c r="M18" s="19"/>
      <c r="N18" s="20">
        <f>295.72+31.79</f>
        <v>327.51000000000005</v>
      </c>
      <c r="O18" s="19"/>
      <c r="P18" s="20"/>
      <c r="Q18" s="18"/>
      <c r="R18" s="18"/>
      <c r="S18" s="18"/>
      <c r="T18" s="21" t="s">
        <v>170</v>
      </c>
    </row>
    <row r="19" spans="1:20" ht="81.599999999999994" customHeight="1" x14ac:dyDescent="0.2">
      <c r="A19" s="12">
        <v>6</v>
      </c>
      <c r="B19" s="13" t="s">
        <v>50</v>
      </c>
      <c r="C19" s="13" t="s">
        <v>51</v>
      </c>
      <c r="D19" s="13" t="s">
        <v>55</v>
      </c>
      <c r="E19" s="13" t="s">
        <v>161</v>
      </c>
      <c r="F19" s="12" t="s">
        <v>40</v>
      </c>
      <c r="G19" s="16">
        <v>17375.009999999998</v>
      </c>
      <c r="H19" s="17">
        <v>2306.06</v>
      </c>
      <c r="I19" s="20" t="s">
        <v>40</v>
      </c>
      <c r="J19" s="20" t="s">
        <v>169</v>
      </c>
      <c r="K19" s="22"/>
      <c r="L19" s="23">
        <f>N19+P19</f>
        <v>1621.6</v>
      </c>
      <c r="M19" s="22"/>
      <c r="N19" s="23">
        <f>1422.87+198.73</f>
        <v>1621.6</v>
      </c>
      <c r="O19" s="12"/>
      <c r="P19" s="15"/>
      <c r="Q19" s="12"/>
      <c r="R19" s="15"/>
      <c r="S19" s="18"/>
      <c r="T19" s="21" t="s">
        <v>170</v>
      </c>
    </row>
    <row r="20" spans="1:20" ht="45" x14ac:dyDescent="0.2">
      <c r="A20" s="12">
        <v>7</v>
      </c>
      <c r="B20" s="13" t="s">
        <v>53</v>
      </c>
      <c r="C20" s="14" t="s">
        <v>52</v>
      </c>
      <c r="D20" s="13" t="s">
        <v>54</v>
      </c>
      <c r="E20" s="15"/>
      <c r="F20" s="12" t="s">
        <v>40</v>
      </c>
      <c r="G20" s="16">
        <v>69.02</v>
      </c>
      <c r="H20" s="17">
        <v>9.16</v>
      </c>
      <c r="I20" s="18"/>
      <c r="J20" s="18"/>
      <c r="K20" s="19"/>
      <c r="L20" s="20"/>
      <c r="M20" s="19"/>
      <c r="N20" s="20"/>
      <c r="O20" s="19"/>
      <c r="P20" s="20"/>
      <c r="Q20" s="18"/>
      <c r="R20" s="18"/>
      <c r="S20" s="18"/>
      <c r="T20" s="15"/>
    </row>
    <row r="21" spans="1:20" ht="33.75" x14ac:dyDescent="0.2">
      <c r="A21" s="12">
        <v>8</v>
      </c>
      <c r="B21" s="13" t="s">
        <v>61</v>
      </c>
      <c r="C21" s="14" t="s">
        <v>62</v>
      </c>
      <c r="D21" s="13" t="s">
        <v>63</v>
      </c>
      <c r="E21" s="15"/>
      <c r="F21" s="12" t="s">
        <v>40</v>
      </c>
      <c r="G21" s="16">
        <v>616.16999999999996</v>
      </c>
      <c r="H21" s="17">
        <v>81.78</v>
      </c>
      <c r="I21" s="18"/>
      <c r="J21" s="18"/>
      <c r="K21" s="19"/>
      <c r="L21" s="20"/>
      <c r="M21" s="19"/>
      <c r="N21" s="20"/>
      <c r="O21" s="19"/>
      <c r="P21" s="20"/>
      <c r="Q21" s="18"/>
      <c r="R21" s="18"/>
      <c r="S21" s="18"/>
      <c r="T21" s="15"/>
    </row>
    <row r="22" spans="1:20" ht="168.75" x14ac:dyDescent="0.2">
      <c r="A22" s="12">
        <v>9</v>
      </c>
      <c r="B22" s="13" t="s">
        <v>158</v>
      </c>
      <c r="C22" s="24"/>
      <c r="D22" s="25"/>
      <c r="E22" s="26"/>
      <c r="F22" s="12" t="s">
        <v>40</v>
      </c>
      <c r="G22" s="16">
        <v>599.97</v>
      </c>
      <c r="H22" s="17">
        <v>79.63</v>
      </c>
      <c r="I22" s="27"/>
      <c r="J22" s="27"/>
      <c r="K22" s="28"/>
      <c r="L22" s="29"/>
      <c r="M22" s="28"/>
      <c r="N22" s="29"/>
      <c r="O22" s="28"/>
      <c r="P22" s="29"/>
      <c r="Q22" s="27"/>
      <c r="R22" s="27"/>
      <c r="S22" s="27"/>
      <c r="T22" s="30" t="s">
        <v>180</v>
      </c>
    </row>
    <row r="23" spans="1:20" ht="56.25" x14ac:dyDescent="0.2">
      <c r="A23" s="12">
        <v>10</v>
      </c>
      <c r="B23" s="13" t="s">
        <v>159</v>
      </c>
      <c r="C23" s="14"/>
      <c r="D23" s="13"/>
      <c r="E23" s="15"/>
      <c r="F23" s="12" t="s">
        <v>40</v>
      </c>
      <c r="G23" s="16">
        <v>5674.16</v>
      </c>
      <c r="H23" s="17">
        <v>753.09</v>
      </c>
      <c r="I23" s="18"/>
      <c r="J23" s="18"/>
      <c r="K23" s="19"/>
      <c r="L23" s="20"/>
      <c r="M23" s="19"/>
      <c r="N23" s="20"/>
      <c r="O23" s="19"/>
      <c r="P23" s="20"/>
      <c r="Q23" s="18"/>
      <c r="R23" s="18"/>
      <c r="S23" s="18"/>
      <c r="T23" s="15" t="s">
        <v>160</v>
      </c>
    </row>
    <row r="24" spans="1:20" ht="45" x14ac:dyDescent="0.2">
      <c r="A24" s="12">
        <v>11</v>
      </c>
      <c r="B24" s="13" t="s">
        <v>64</v>
      </c>
      <c r="C24" s="14" t="s">
        <v>65</v>
      </c>
      <c r="D24" s="13" t="s">
        <v>66</v>
      </c>
      <c r="E24" s="15"/>
      <c r="F24" s="12" t="s">
        <v>40</v>
      </c>
      <c r="G24" s="16">
        <v>7267.18</v>
      </c>
      <c r="H24" s="17">
        <v>964.52</v>
      </c>
      <c r="I24" s="18"/>
      <c r="J24" s="18"/>
      <c r="K24" s="19"/>
      <c r="L24" s="20"/>
      <c r="M24" s="19"/>
      <c r="N24" s="20"/>
      <c r="O24" s="19"/>
      <c r="P24" s="20"/>
      <c r="Q24" s="18"/>
      <c r="R24" s="18"/>
      <c r="S24" s="18"/>
      <c r="T24" s="15"/>
    </row>
    <row r="25" spans="1:20" ht="63" customHeight="1" x14ac:dyDescent="0.2">
      <c r="A25" s="12">
        <v>12</v>
      </c>
      <c r="B25" s="13" t="s">
        <v>177</v>
      </c>
      <c r="C25" s="14" t="s">
        <v>174</v>
      </c>
      <c r="D25" s="13" t="s">
        <v>175</v>
      </c>
      <c r="E25" s="15"/>
      <c r="F25" s="12" t="s">
        <v>176</v>
      </c>
      <c r="G25" s="16"/>
      <c r="H25" s="17"/>
      <c r="I25" s="18" t="s">
        <v>40</v>
      </c>
      <c r="J25" s="18" t="s">
        <v>171</v>
      </c>
      <c r="K25" s="19"/>
      <c r="L25" s="20">
        <f>N25+P25</f>
        <v>225.64</v>
      </c>
      <c r="M25" s="19"/>
      <c r="N25" s="20">
        <v>225.64</v>
      </c>
      <c r="O25" s="19"/>
      <c r="P25" s="20"/>
      <c r="Q25" s="18"/>
      <c r="R25" s="15" t="s">
        <v>178</v>
      </c>
      <c r="S25" s="18"/>
      <c r="T25" s="15"/>
    </row>
    <row r="26" spans="1:20" ht="33.75" x14ac:dyDescent="0.2">
      <c r="A26" s="12">
        <v>13</v>
      </c>
      <c r="B26" s="13" t="s">
        <v>67</v>
      </c>
      <c r="C26" s="14" t="s">
        <v>68</v>
      </c>
      <c r="D26" s="13" t="s">
        <v>69</v>
      </c>
      <c r="E26" s="15"/>
      <c r="F26" s="12" t="s">
        <v>40</v>
      </c>
      <c r="G26" s="16">
        <v>96.59</v>
      </c>
      <c r="H26" s="31">
        <v>12.82</v>
      </c>
      <c r="I26" s="32"/>
      <c r="J26" s="32"/>
      <c r="K26" s="33"/>
      <c r="L26" s="34"/>
      <c r="M26" s="33"/>
      <c r="N26" s="34"/>
      <c r="O26" s="33"/>
      <c r="P26" s="34"/>
      <c r="Q26" s="32"/>
      <c r="R26" s="32"/>
      <c r="S26" s="32"/>
      <c r="T26" s="15"/>
    </row>
    <row r="27" spans="1:20" ht="33.75" x14ac:dyDescent="0.2">
      <c r="A27" s="12">
        <v>14</v>
      </c>
      <c r="B27" s="13" t="s">
        <v>70</v>
      </c>
      <c r="C27" s="14" t="s">
        <v>71</v>
      </c>
      <c r="D27" s="13" t="s">
        <v>72</v>
      </c>
      <c r="E27" s="15"/>
      <c r="F27" s="12" t="s">
        <v>40</v>
      </c>
      <c r="G27" s="16">
        <v>3842.6</v>
      </c>
      <c r="H27" s="31">
        <v>510</v>
      </c>
      <c r="I27" s="32"/>
      <c r="J27" s="32"/>
      <c r="K27" s="33"/>
      <c r="L27" s="34"/>
      <c r="M27" s="33"/>
      <c r="N27" s="34"/>
      <c r="O27" s="33"/>
      <c r="P27" s="34"/>
      <c r="Q27" s="32"/>
      <c r="R27" s="32"/>
      <c r="S27" s="32"/>
      <c r="T27" s="15"/>
    </row>
    <row r="28" spans="1:20" ht="33.75" x14ac:dyDescent="0.2">
      <c r="A28" s="12">
        <v>15</v>
      </c>
      <c r="B28" s="13" t="s">
        <v>73</v>
      </c>
      <c r="C28" s="14" t="s">
        <v>74</v>
      </c>
      <c r="D28" s="13" t="s">
        <v>75</v>
      </c>
      <c r="E28" s="15"/>
      <c r="F28" s="12" t="s">
        <v>40</v>
      </c>
      <c r="G28" s="16">
        <v>1356.21</v>
      </c>
      <c r="H28" s="31">
        <v>180</v>
      </c>
      <c r="I28" s="32"/>
      <c r="J28" s="32"/>
      <c r="K28" s="33"/>
      <c r="L28" s="34"/>
      <c r="M28" s="33"/>
      <c r="N28" s="34"/>
      <c r="O28" s="33"/>
      <c r="P28" s="34"/>
      <c r="Q28" s="32"/>
      <c r="R28" s="32"/>
      <c r="S28" s="32"/>
      <c r="T28" s="15"/>
    </row>
    <row r="29" spans="1:20" ht="33.75" x14ac:dyDescent="0.2">
      <c r="A29" s="12">
        <v>16</v>
      </c>
      <c r="B29" s="13" t="s">
        <v>76</v>
      </c>
      <c r="C29" s="14" t="s">
        <v>77</v>
      </c>
      <c r="D29" s="13" t="s">
        <v>78</v>
      </c>
      <c r="E29" s="15"/>
      <c r="F29" s="12" t="s">
        <v>40</v>
      </c>
      <c r="G29" s="16">
        <v>724.97</v>
      </c>
      <c r="H29" s="31">
        <v>96.22</v>
      </c>
      <c r="I29" s="32"/>
      <c r="J29" s="32"/>
      <c r="K29" s="33"/>
      <c r="L29" s="34"/>
      <c r="M29" s="33"/>
      <c r="N29" s="34"/>
      <c r="O29" s="33"/>
      <c r="P29" s="34"/>
      <c r="Q29" s="32"/>
      <c r="R29" s="32"/>
      <c r="S29" s="32"/>
      <c r="T29" s="15"/>
    </row>
    <row r="30" spans="1:20" ht="180" x14ac:dyDescent="0.2">
      <c r="A30" s="12">
        <v>17</v>
      </c>
      <c r="B30" s="13" t="s">
        <v>100</v>
      </c>
      <c r="C30" s="14" t="s">
        <v>101</v>
      </c>
      <c r="D30" s="13" t="s">
        <v>102</v>
      </c>
      <c r="E30" s="15" t="s">
        <v>161</v>
      </c>
      <c r="F30" s="12" t="s">
        <v>40</v>
      </c>
      <c r="G30" s="16">
        <v>74591.55</v>
      </c>
      <c r="H30" s="31">
        <v>9900</v>
      </c>
      <c r="I30" s="32" t="s">
        <v>40</v>
      </c>
      <c r="J30" s="32" t="s">
        <v>172</v>
      </c>
      <c r="K30" s="33"/>
      <c r="L30" s="34"/>
      <c r="M30" s="33"/>
      <c r="N30" s="34"/>
      <c r="O30" s="33"/>
      <c r="P30" s="34"/>
      <c r="Q30" s="32"/>
      <c r="R30" s="32"/>
      <c r="S30" s="32"/>
      <c r="T30" s="15" t="s">
        <v>179</v>
      </c>
    </row>
    <row r="31" spans="1:20" ht="33.75" x14ac:dyDescent="0.2">
      <c r="A31" s="12">
        <v>18</v>
      </c>
      <c r="B31" s="13" t="s">
        <v>79</v>
      </c>
      <c r="C31" s="14" t="s">
        <v>80</v>
      </c>
      <c r="D31" s="13" t="s">
        <v>81</v>
      </c>
      <c r="E31" s="15"/>
      <c r="F31" s="12" t="s">
        <v>40</v>
      </c>
      <c r="G31" s="16">
        <v>3000.01</v>
      </c>
      <c r="H31" s="31">
        <v>398.17</v>
      </c>
      <c r="I31" s="32"/>
      <c r="J31" s="32"/>
      <c r="K31" s="33"/>
      <c r="L31" s="34"/>
      <c r="M31" s="33"/>
      <c r="N31" s="34"/>
      <c r="O31" s="33"/>
      <c r="P31" s="34"/>
      <c r="Q31" s="32"/>
      <c r="R31" s="32"/>
      <c r="S31" s="32"/>
      <c r="T31" s="15"/>
    </row>
    <row r="32" spans="1:20" ht="33.75" x14ac:dyDescent="0.2">
      <c r="A32" s="12">
        <v>19</v>
      </c>
      <c r="B32" s="13" t="s">
        <v>85</v>
      </c>
      <c r="C32" s="14" t="s">
        <v>86</v>
      </c>
      <c r="D32" s="13" t="s">
        <v>87</v>
      </c>
      <c r="E32" s="15"/>
      <c r="F32" s="12" t="s">
        <v>40</v>
      </c>
      <c r="G32" s="16">
        <v>26350.03</v>
      </c>
      <c r="H32" s="31">
        <v>3497.25</v>
      </c>
      <c r="I32" s="32"/>
      <c r="J32" s="32"/>
      <c r="K32" s="33"/>
      <c r="L32" s="34"/>
      <c r="M32" s="33"/>
      <c r="N32" s="34"/>
      <c r="O32" s="33"/>
      <c r="P32" s="34"/>
      <c r="Q32" s="32"/>
      <c r="R32" s="32"/>
      <c r="S32" s="32"/>
      <c r="T32" s="15"/>
    </row>
    <row r="33" spans="1:20" ht="33.75" x14ac:dyDescent="0.2">
      <c r="A33" s="12">
        <v>20</v>
      </c>
      <c r="B33" s="13" t="s">
        <v>88</v>
      </c>
      <c r="C33" s="14" t="s">
        <v>89</v>
      </c>
      <c r="D33" s="13" t="s">
        <v>90</v>
      </c>
      <c r="E33" s="15"/>
      <c r="F33" s="12" t="s">
        <v>40</v>
      </c>
      <c r="G33" s="16">
        <v>212.77</v>
      </c>
      <c r="H33" s="31">
        <v>28.24</v>
      </c>
      <c r="I33" s="32"/>
      <c r="J33" s="32"/>
      <c r="K33" s="33"/>
      <c r="L33" s="34"/>
      <c r="M33" s="33"/>
      <c r="N33" s="34"/>
      <c r="O33" s="33"/>
      <c r="P33" s="34"/>
      <c r="Q33" s="32"/>
      <c r="R33" s="32"/>
      <c r="S33" s="32"/>
      <c r="T33" s="15"/>
    </row>
    <row r="34" spans="1:20" ht="168.75" x14ac:dyDescent="0.2">
      <c r="A34" s="12">
        <v>21</v>
      </c>
      <c r="B34" s="13" t="s">
        <v>91</v>
      </c>
      <c r="C34" s="24"/>
      <c r="D34" s="25"/>
      <c r="E34" s="15"/>
      <c r="F34" s="12" t="s">
        <v>40</v>
      </c>
      <c r="G34" s="16">
        <v>999.98</v>
      </c>
      <c r="H34" s="31">
        <v>132.72</v>
      </c>
      <c r="I34" s="35"/>
      <c r="J34" s="35"/>
      <c r="K34" s="36"/>
      <c r="L34" s="37"/>
      <c r="M34" s="36"/>
      <c r="N34" s="37"/>
      <c r="O34" s="36"/>
      <c r="P34" s="37"/>
      <c r="Q34" s="35"/>
      <c r="R34" s="35"/>
      <c r="S34" s="35"/>
      <c r="T34" s="30" t="s">
        <v>185</v>
      </c>
    </row>
    <row r="35" spans="1:20" ht="56.25" x14ac:dyDescent="0.2">
      <c r="A35" s="12">
        <v>22</v>
      </c>
      <c r="B35" s="13" t="s">
        <v>115</v>
      </c>
      <c r="C35" s="14" t="s">
        <v>116</v>
      </c>
      <c r="D35" s="13" t="s">
        <v>117</v>
      </c>
      <c r="E35" s="15"/>
      <c r="F35" s="12" t="s">
        <v>40</v>
      </c>
      <c r="G35" s="16">
        <v>4694.37</v>
      </c>
      <c r="H35" s="31">
        <v>623.04999999999995</v>
      </c>
      <c r="I35" s="32"/>
      <c r="J35" s="32"/>
      <c r="K35" s="33"/>
      <c r="L35" s="34"/>
      <c r="M35" s="33"/>
      <c r="N35" s="34"/>
      <c r="O35" s="33"/>
      <c r="P35" s="34"/>
      <c r="Q35" s="32"/>
      <c r="R35" s="32"/>
      <c r="S35" s="32"/>
      <c r="T35" s="15"/>
    </row>
    <row r="36" spans="1:20" ht="56.25" x14ac:dyDescent="0.2">
      <c r="A36" s="12">
        <v>23</v>
      </c>
      <c r="B36" s="13" t="s">
        <v>92</v>
      </c>
      <c r="C36" s="14">
        <v>22132052459</v>
      </c>
      <c r="D36" s="38" t="s">
        <v>93</v>
      </c>
      <c r="E36" s="15"/>
      <c r="F36" s="12" t="s">
        <v>40</v>
      </c>
      <c r="G36" s="16">
        <v>1875.04</v>
      </c>
      <c r="H36" s="31">
        <v>248.86</v>
      </c>
      <c r="I36" s="32"/>
      <c r="J36" s="32"/>
      <c r="K36" s="33"/>
      <c r="L36" s="34"/>
      <c r="M36" s="33"/>
      <c r="N36" s="34"/>
      <c r="O36" s="33"/>
      <c r="P36" s="34"/>
      <c r="Q36" s="32"/>
      <c r="R36" s="32"/>
      <c r="S36" s="32"/>
      <c r="T36" s="15"/>
    </row>
    <row r="37" spans="1:20" ht="59.25" customHeight="1" x14ac:dyDescent="0.2">
      <c r="A37" s="12">
        <v>24</v>
      </c>
      <c r="B37" s="13" t="s">
        <v>94</v>
      </c>
      <c r="C37" s="14" t="s">
        <v>95</v>
      </c>
      <c r="D37" s="13" t="s">
        <v>96</v>
      </c>
      <c r="E37" s="15"/>
      <c r="F37" s="12" t="s">
        <v>40</v>
      </c>
      <c r="G37" s="16">
        <v>349244.42</v>
      </c>
      <c r="H37" s="31">
        <v>46352.7</v>
      </c>
      <c r="I37" s="32" t="s">
        <v>40</v>
      </c>
      <c r="J37" s="32" t="s">
        <v>172</v>
      </c>
      <c r="K37" s="33">
        <f>M37+O37</f>
        <v>346913.85</v>
      </c>
      <c r="L37" s="34">
        <f>N37+P37</f>
        <v>46043.380000000005</v>
      </c>
      <c r="M37" s="33">
        <f>346214.42+699.43</f>
        <v>346913.85</v>
      </c>
      <c r="N37" s="34">
        <f>45950.55+92.83</f>
        <v>46043.380000000005</v>
      </c>
      <c r="O37" s="33"/>
      <c r="P37" s="34"/>
      <c r="Q37" s="32"/>
      <c r="R37" s="30" t="s">
        <v>173</v>
      </c>
      <c r="S37" s="32"/>
      <c r="T37" s="15"/>
    </row>
    <row r="38" spans="1:20" ht="22.5" x14ac:dyDescent="0.2">
      <c r="A38" s="12">
        <v>25</v>
      </c>
      <c r="B38" s="39" t="s">
        <v>97</v>
      </c>
      <c r="C38" s="40" t="s">
        <v>98</v>
      </c>
      <c r="D38" s="13" t="s">
        <v>99</v>
      </c>
      <c r="E38" s="41"/>
      <c r="F38" s="12" t="s">
        <v>40</v>
      </c>
      <c r="G38" s="42">
        <v>325.33999999999997</v>
      </c>
      <c r="H38" s="31">
        <v>43.18</v>
      </c>
      <c r="I38" s="32"/>
      <c r="J38" s="32"/>
      <c r="K38" s="33"/>
      <c r="L38" s="34"/>
      <c r="M38" s="33"/>
      <c r="N38" s="34"/>
      <c r="O38" s="33"/>
      <c r="P38" s="34"/>
      <c r="Q38" s="32"/>
      <c r="R38" s="32"/>
      <c r="S38" s="32"/>
      <c r="T38" s="41"/>
    </row>
    <row r="39" spans="1:20" ht="33.75" x14ac:dyDescent="0.2">
      <c r="A39" s="12">
        <v>26</v>
      </c>
      <c r="B39" s="13" t="s">
        <v>103</v>
      </c>
      <c r="C39" s="40" t="s">
        <v>104</v>
      </c>
      <c r="D39" s="13" t="s">
        <v>105</v>
      </c>
      <c r="E39" s="41"/>
      <c r="F39" s="12" t="s">
        <v>40</v>
      </c>
      <c r="G39" s="42">
        <v>30442.17</v>
      </c>
      <c r="H39" s="31">
        <v>4040.37</v>
      </c>
      <c r="I39" s="32"/>
      <c r="J39" s="32"/>
      <c r="K39" s="33"/>
      <c r="L39" s="34"/>
      <c r="M39" s="33"/>
      <c r="N39" s="34"/>
      <c r="O39" s="33"/>
      <c r="P39" s="34"/>
      <c r="Q39" s="32"/>
      <c r="R39" s="32"/>
      <c r="S39" s="32"/>
      <c r="T39" s="41"/>
    </row>
    <row r="40" spans="1:20" ht="45" x14ac:dyDescent="0.2">
      <c r="A40" s="12">
        <v>27</v>
      </c>
      <c r="B40" s="13" t="s">
        <v>84</v>
      </c>
      <c r="C40" s="40" t="s">
        <v>82</v>
      </c>
      <c r="D40" s="13" t="s">
        <v>83</v>
      </c>
      <c r="E40" s="41"/>
      <c r="F40" s="12" t="s">
        <v>40</v>
      </c>
      <c r="G40" s="42">
        <v>157.02000000000001</v>
      </c>
      <c r="H40" s="31">
        <v>20.84</v>
      </c>
      <c r="I40" s="32"/>
      <c r="J40" s="32"/>
      <c r="K40" s="33"/>
      <c r="L40" s="34"/>
      <c r="M40" s="33"/>
      <c r="N40" s="34"/>
      <c r="O40" s="33"/>
      <c r="P40" s="34"/>
      <c r="Q40" s="32"/>
      <c r="R40" s="32"/>
      <c r="S40" s="32"/>
      <c r="T40" s="15"/>
    </row>
    <row r="41" spans="1:20" ht="33.75" x14ac:dyDescent="0.2">
      <c r="A41" s="12">
        <v>28</v>
      </c>
      <c r="B41" s="43" t="s">
        <v>106</v>
      </c>
      <c r="C41" s="18">
        <v>69673689183</v>
      </c>
      <c r="D41" s="13" t="s">
        <v>107</v>
      </c>
      <c r="E41" s="18"/>
      <c r="F41" s="12" t="s">
        <v>40</v>
      </c>
      <c r="G41" s="44">
        <v>188.81</v>
      </c>
      <c r="H41" s="31">
        <v>25.06</v>
      </c>
      <c r="I41" s="32"/>
      <c r="J41" s="32"/>
      <c r="K41" s="33"/>
      <c r="L41" s="34"/>
      <c r="M41" s="33"/>
      <c r="N41" s="34"/>
      <c r="O41" s="33"/>
      <c r="P41" s="34"/>
      <c r="Q41" s="32"/>
      <c r="R41" s="32"/>
      <c r="S41" s="32"/>
      <c r="T41" s="18"/>
    </row>
    <row r="42" spans="1:20" ht="33.75" x14ac:dyDescent="0.2">
      <c r="A42" s="12">
        <v>29</v>
      </c>
      <c r="B42" s="13" t="s">
        <v>108</v>
      </c>
      <c r="C42" s="18">
        <v>88960810798</v>
      </c>
      <c r="D42" s="13" t="s">
        <v>109</v>
      </c>
      <c r="E42" s="18"/>
      <c r="F42" s="12" t="s">
        <v>40</v>
      </c>
      <c r="G42" s="44">
        <v>65782.66</v>
      </c>
      <c r="H42" s="31">
        <v>8730.86</v>
      </c>
      <c r="I42" s="32"/>
      <c r="J42" s="32"/>
      <c r="K42" s="33"/>
      <c r="L42" s="34"/>
      <c r="M42" s="33"/>
      <c r="N42" s="34"/>
      <c r="O42" s="33"/>
      <c r="P42" s="34"/>
      <c r="Q42" s="32"/>
      <c r="R42" s="32"/>
      <c r="S42" s="32"/>
      <c r="T42" s="18"/>
    </row>
    <row r="43" spans="1:20" ht="33.75" x14ac:dyDescent="0.2">
      <c r="A43" s="12">
        <v>30</v>
      </c>
      <c r="B43" s="13" t="s">
        <v>112</v>
      </c>
      <c r="C43" s="14" t="s">
        <v>113</v>
      </c>
      <c r="D43" s="13" t="s">
        <v>114</v>
      </c>
      <c r="E43" s="15"/>
      <c r="F43" s="12" t="s">
        <v>40</v>
      </c>
      <c r="G43" s="16">
        <v>1600.03</v>
      </c>
      <c r="H43" s="31">
        <v>212.36</v>
      </c>
      <c r="I43" s="32"/>
      <c r="J43" s="32"/>
      <c r="K43" s="33"/>
      <c r="L43" s="34"/>
      <c r="M43" s="33"/>
      <c r="N43" s="34"/>
      <c r="O43" s="33"/>
      <c r="P43" s="34"/>
      <c r="Q43" s="32"/>
      <c r="R43" s="32"/>
      <c r="S43" s="32"/>
      <c r="T43" s="15"/>
    </row>
    <row r="44" spans="1:20" ht="33.75" x14ac:dyDescent="0.2">
      <c r="A44" s="12">
        <v>31</v>
      </c>
      <c r="B44" s="13" t="s">
        <v>118</v>
      </c>
      <c r="C44" s="14" t="s">
        <v>119</v>
      </c>
      <c r="D44" s="13" t="s">
        <v>120</v>
      </c>
      <c r="E44" s="15"/>
      <c r="F44" s="12" t="s">
        <v>40</v>
      </c>
      <c r="G44" s="16">
        <v>621.29</v>
      </c>
      <c r="H44" s="31">
        <v>82.46</v>
      </c>
      <c r="I44" s="32"/>
      <c r="J44" s="32"/>
      <c r="K44" s="33"/>
      <c r="L44" s="34"/>
      <c r="M44" s="33"/>
      <c r="N44" s="34"/>
      <c r="O44" s="33"/>
      <c r="P44" s="34"/>
      <c r="Q44" s="32"/>
      <c r="R44" s="32"/>
      <c r="S44" s="32"/>
      <c r="T44" s="15"/>
    </row>
    <row r="45" spans="1:20" ht="33.75" x14ac:dyDescent="0.2">
      <c r="A45" s="12">
        <v>32</v>
      </c>
      <c r="B45" s="13" t="s">
        <v>121</v>
      </c>
      <c r="C45" s="14" t="s">
        <v>122</v>
      </c>
      <c r="D45" s="13" t="s">
        <v>123</v>
      </c>
      <c r="E45" s="15"/>
      <c r="F45" s="12" t="s">
        <v>40</v>
      </c>
      <c r="G45" s="16">
        <v>5876.91</v>
      </c>
      <c r="H45" s="31">
        <v>780</v>
      </c>
      <c r="I45" s="32"/>
      <c r="J45" s="32"/>
      <c r="K45" s="33"/>
      <c r="L45" s="34"/>
      <c r="M45" s="33"/>
      <c r="N45" s="34"/>
      <c r="O45" s="33"/>
      <c r="P45" s="34"/>
      <c r="Q45" s="32"/>
      <c r="R45" s="32"/>
      <c r="S45" s="32"/>
      <c r="T45" s="15"/>
    </row>
    <row r="46" spans="1:20" ht="33.75" x14ac:dyDescent="0.2">
      <c r="A46" s="12">
        <v>33</v>
      </c>
      <c r="B46" s="13" t="s">
        <v>124</v>
      </c>
      <c r="C46" s="14" t="s">
        <v>125</v>
      </c>
      <c r="D46" s="13" t="s">
        <v>126</v>
      </c>
      <c r="E46" s="15"/>
      <c r="F46" s="12" t="s">
        <v>40</v>
      </c>
      <c r="G46" s="16">
        <v>3750</v>
      </c>
      <c r="H46" s="31">
        <v>497.71</v>
      </c>
      <c r="I46" s="32"/>
      <c r="J46" s="32"/>
      <c r="K46" s="33"/>
      <c r="L46" s="34"/>
      <c r="M46" s="33"/>
      <c r="N46" s="34"/>
      <c r="O46" s="33"/>
      <c r="P46" s="34"/>
      <c r="Q46" s="32"/>
      <c r="R46" s="32"/>
      <c r="S46" s="32"/>
      <c r="T46" s="15"/>
    </row>
    <row r="47" spans="1:20" ht="247.5" x14ac:dyDescent="0.2">
      <c r="A47" s="45">
        <v>34</v>
      </c>
      <c r="B47" s="46" t="s">
        <v>110</v>
      </c>
      <c r="C47" s="47">
        <v>18683136487</v>
      </c>
      <c r="D47" s="46" t="s">
        <v>111</v>
      </c>
      <c r="E47" s="12" t="s">
        <v>161</v>
      </c>
      <c r="F47" s="45" t="s">
        <v>40</v>
      </c>
      <c r="G47" s="48">
        <v>279853.93</v>
      </c>
      <c r="H47" s="49">
        <v>37143</v>
      </c>
      <c r="I47" s="47" t="s">
        <v>40</v>
      </c>
      <c r="J47" s="47" t="s">
        <v>162</v>
      </c>
      <c r="K47" s="33">
        <f>M47+O47</f>
        <v>406247.73</v>
      </c>
      <c r="L47" s="34">
        <f>N47+P47</f>
        <v>53918.34</v>
      </c>
      <c r="M47" s="33">
        <f>284388.12+6721.75</f>
        <v>291109.87</v>
      </c>
      <c r="N47" s="34">
        <f>37744.79+892.13</f>
        <v>38636.92</v>
      </c>
      <c r="O47" s="33">
        <f>115137.86</f>
        <v>115137.86</v>
      </c>
      <c r="P47" s="34">
        <v>15281.42</v>
      </c>
      <c r="Q47" s="50" t="s">
        <v>166</v>
      </c>
      <c r="R47" s="51" t="s">
        <v>163</v>
      </c>
      <c r="S47" s="32"/>
      <c r="T47" s="15" t="s">
        <v>164</v>
      </c>
    </row>
    <row r="48" spans="1:20" ht="405" x14ac:dyDescent="0.2">
      <c r="A48" s="52"/>
      <c r="B48" s="53"/>
      <c r="C48" s="54"/>
      <c r="D48" s="53"/>
      <c r="E48" s="12" t="s">
        <v>165</v>
      </c>
      <c r="F48" s="52"/>
      <c r="G48" s="55"/>
      <c r="H48" s="56"/>
      <c r="I48" s="54"/>
      <c r="J48" s="54"/>
      <c r="K48" s="33"/>
      <c r="L48" s="34"/>
      <c r="M48" s="33"/>
      <c r="N48" s="34"/>
      <c r="O48" s="33"/>
      <c r="P48" s="34"/>
      <c r="Q48" s="50"/>
      <c r="R48" s="15" t="s">
        <v>167</v>
      </c>
      <c r="S48" s="15" t="s">
        <v>168</v>
      </c>
      <c r="T48" s="15"/>
    </row>
    <row r="49" spans="1:20" ht="33.75" x14ac:dyDescent="0.2">
      <c r="A49" s="12">
        <v>35</v>
      </c>
      <c r="B49" s="13" t="s">
        <v>127</v>
      </c>
      <c r="C49" s="14" t="s">
        <v>128</v>
      </c>
      <c r="D49" s="13" t="s">
        <v>129</v>
      </c>
      <c r="E49" s="15"/>
      <c r="F49" s="12" t="s">
        <v>40</v>
      </c>
      <c r="G49" s="16">
        <v>4115.04</v>
      </c>
      <c r="H49" s="31">
        <v>546.16</v>
      </c>
      <c r="I49" s="32"/>
      <c r="J49" s="32"/>
      <c r="K49" s="33"/>
      <c r="L49" s="34"/>
      <c r="M49" s="33"/>
      <c r="N49" s="34"/>
      <c r="O49" s="33"/>
      <c r="P49" s="34"/>
      <c r="Q49" s="32"/>
      <c r="R49" s="32"/>
      <c r="S49" s="32"/>
      <c r="T49" s="15"/>
    </row>
    <row r="50" spans="1:20" ht="22.5" x14ac:dyDescent="0.2">
      <c r="A50" s="12">
        <v>36</v>
      </c>
      <c r="B50" s="13" t="s">
        <v>130</v>
      </c>
      <c r="C50" s="14" t="s">
        <v>131</v>
      </c>
      <c r="D50" s="13" t="s">
        <v>132</v>
      </c>
      <c r="E50" s="15"/>
      <c r="F50" s="12" t="s">
        <v>40</v>
      </c>
      <c r="G50" s="16">
        <v>672.98</v>
      </c>
      <c r="H50" s="31">
        <v>89.32</v>
      </c>
      <c r="I50" s="32"/>
      <c r="J50" s="32"/>
      <c r="K50" s="33"/>
      <c r="L50" s="34"/>
      <c r="M50" s="33"/>
      <c r="N50" s="34"/>
      <c r="O50" s="33"/>
      <c r="P50" s="34"/>
      <c r="Q50" s="32"/>
      <c r="R50" s="32"/>
      <c r="S50" s="32"/>
      <c r="T50" s="15"/>
    </row>
    <row r="51" spans="1:20" ht="33.75" x14ac:dyDescent="0.2">
      <c r="A51" s="12">
        <v>37</v>
      </c>
      <c r="B51" s="13" t="s">
        <v>134</v>
      </c>
      <c r="C51" s="14" t="s">
        <v>133</v>
      </c>
      <c r="D51" s="13" t="s">
        <v>135</v>
      </c>
      <c r="E51" s="15"/>
      <c r="F51" s="12" t="s">
        <v>40</v>
      </c>
      <c r="G51" s="16">
        <v>537.59</v>
      </c>
      <c r="H51" s="31">
        <v>71.349999999999994</v>
      </c>
      <c r="I51" s="32"/>
      <c r="J51" s="32"/>
      <c r="K51" s="33"/>
      <c r="L51" s="34"/>
      <c r="M51" s="33"/>
      <c r="N51" s="34"/>
      <c r="O51" s="33"/>
      <c r="P51" s="34"/>
      <c r="Q51" s="32"/>
      <c r="R51" s="32"/>
      <c r="S51" s="32"/>
      <c r="T51" s="15"/>
    </row>
    <row r="52" spans="1:20" ht="67.5" x14ac:dyDescent="0.2">
      <c r="A52" s="12">
        <v>38</v>
      </c>
      <c r="B52" s="13" t="s">
        <v>136</v>
      </c>
      <c r="C52" s="14" t="s">
        <v>137</v>
      </c>
      <c r="D52" s="13" t="s">
        <v>138</v>
      </c>
      <c r="E52" s="15"/>
      <c r="F52" s="12" t="s">
        <v>40</v>
      </c>
      <c r="G52" s="16">
        <v>327.60000000000002</v>
      </c>
      <c r="H52" s="31">
        <v>43.48</v>
      </c>
      <c r="I52" s="32"/>
      <c r="J52" s="32"/>
      <c r="K52" s="33"/>
      <c r="L52" s="34"/>
      <c r="M52" s="33"/>
      <c r="N52" s="34"/>
      <c r="O52" s="33"/>
      <c r="P52" s="34"/>
      <c r="Q52" s="32"/>
      <c r="R52" s="32"/>
      <c r="S52" s="32"/>
      <c r="T52" s="15" t="s">
        <v>139</v>
      </c>
    </row>
    <row r="53" spans="1:20" ht="33.75" x14ac:dyDescent="0.2">
      <c r="A53" s="12">
        <v>39</v>
      </c>
      <c r="B53" s="13" t="s">
        <v>140</v>
      </c>
      <c r="C53" s="14" t="s">
        <v>141</v>
      </c>
      <c r="D53" s="13" t="s">
        <v>142</v>
      </c>
      <c r="E53" s="15"/>
      <c r="F53" s="12" t="s">
        <v>40</v>
      </c>
      <c r="G53" s="16">
        <v>1261.5</v>
      </c>
      <c r="H53" s="31">
        <v>167.43</v>
      </c>
      <c r="I53" s="32"/>
      <c r="J53" s="32"/>
      <c r="K53" s="33"/>
      <c r="L53" s="34"/>
      <c r="M53" s="33"/>
      <c r="N53" s="34"/>
      <c r="O53" s="33"/>
      <c r="P53" s="34"/>
      <c r="Q53" s="32"/>
      <c r="R53" s="32"/>
      <c r="S53" s="32"/>
      <c r="T53" s="15"/>
    </row>
    <row r="54" spans="1:20" ht="22.5" x14ac:dyDescent="0.2">
      <c r="A54" s="12">
        <v>40</v>
      </c>
      <c r="B54" s="13" t="s">
        <v>143</v>
      </c>
      <c r="C54" s="14" t="s">
        <v>144</v>
      </c>
      <c r="D54" s="13" t="s">
        <v>145</v>
      </c>
      <c r="E54" s="15"/>
      <c r="F54" s="12" t="s">
        <v>40</v>
      </c>
      <c r="G54" s="16">
        <v>23299.99</v>
      </c>
      <c r="H54" s="31">
        <v>3092.44</v>
      </c>
      <c r="I54" s="32"/>
      <c r="J54" s="32"/>
      <c r="K54" s="33"/>
      <c r="L54" s="34"/>
      <c r="M54" s="33"/>
      <c r="N54" s="34"/>
      <c r="O54" s="33"/>
      <c r="P54" s="34"/>
      <c r="Q54" s="32"/>
      <c r="R54" s="32"/>
      <c r="S54" s="32"/>
      <c r="T54" s="15"/>
    </row>
    <row r="55" spans="1:20" ht="33.75" x14ac:dyDescent="0.2">
      <c r="A55" s="12">
        <v>41</v>
      </c>
      <c r="B55" s="13" t="s">
        <v>146</v>
      </c>
      <c r="C55" s="14" t="s">
        <v>147</v>
      </c>
      <c r="D55" s="13" t="s">
        <v>148</v>
      </c>
      <c r="E55" s="15"/>
      <c r="F55" s="12" t="s">
        <v>40</v>
      </c>
      <c r="G55" s="16">
        <v>291.95999999999998</v>
      </c>
      <c r="H55" s="31">
        <v>38.75</v>
      </c>
      <c r="I55" s="32"/>
      <c r="J55" s="32"/>
      <c r="K55" s="33"/>
      <c r="L55" s="34"/>
      <c r="M55" s="33"/>
      <c r="N55" s="34"/>
      <c r="O55" s="33"/>
      <c r="P55" s="34"/>
      <c r="Q55" s="32"/>
      <c r="R55" s="32"/>
      <c r="S55" s="32"/>
      <c r="T55" s="15"/>
    </row>
    <row r="56" spans="1:20" ht="33.75" x14ac:dyDescent="0.2">
      <c r="A56" s="12">
        <v>42</v>
      </c>
      <c r="B56" s="13" t="s">
        <v>150</v>
      </c>
      <c r="C56" s="14" t="s">
        <v>149</v>
      </c>
      <c r="D56" s="13" t="s">
        <v>151</v>
      </c>
      <c r="E56" s="15"/>
      <c r="F56" s="12" t="s">
        <v>40</v>
      </c>
      <c r="G56" s="16">
        <v>330.01</v>
      </c>
      <c r="H56" s="31">
        <v>43.8</v>
      </c>
      <c r="I56" s="32"/>
      <c r="J56" s="32"/>
      <c r="K56" s="33"/>
      <c r="L56" s="34"/>
      <c r="M56" s="33"/>
      <c r="N56" s="34"/>
      <c r="O56" s="33"/>
      <c r="P56" s="34"/>
      <c r="Q56" s="32"/>
      <c r="R56" s="32"/>
      <c r="S56" s="32"/>
      <c r="T56" s="15"/>
    </row>
    <row r="57" spans="1:20" ht="33.75" x14ac:dyDescent="0.2">
      <c r="A57" s="12">
        <v>43</v>
      </c>
      <c r="B57" s="13" t="s">
        <v>152</v>
      </c>
      <c r="C57" s="14" t="s">
        <v>153</v>
      </c>
      <c r="D57" s="13" t="s">
        <v>154</v>
      </c>
      <c r="E57" s="15"/>
      <c r="F57" s="12" t="s">
        <v>40</v>
      </c>
      <c r="G57" s="16">
        <v>51.69</v>
      </c>
      <c r="H57" s="31">
        <v>6.86</v>
      </c>
      <c r="I57" s="32"/>
      <c r="J57" s="32"/>
      <c r="K57" s="33"/>
      <c r="L57" s="34"/>
      <c r="M57" s="33"/>
      <c r="N57" s="34"/>
      <c r="O57" s="33"/>
      <c r="P57" s="34"/>
      <c r="Q57" s="32"/>
      <c r="R57" s="32"/>
      <c r="S57" s="32"/>
      <c r="T57" s="15"/>
    </row>
    <row r="58" spans="1:20" ht="33.75" x14ac:dyDescent="0.2">
      <c r="A58" s="12">
        <v>44</v>
      </c>
      <c r="B58" s="13" t="s">
        <v>155</v>
      </c>
      <c r="C58" s="14" t="s">
        <v>156</v>
      </c>
      <c r="D58" s="13" t="s">
        <v>157</v>
      </c>
      <c r="E58" s="15"/>
      <c r="F58" s="12" t="s">
        <v>40</v>
      </c>
      <c r="G58" s="16">
        <v>11499.98</v>
      </c>
      <c r="H58" s="31">
        <v>1526.31</v>
      </c>
      <c r="I58" s="32"/>
      <c r="J58" s="32"/>
      <c r="K58" s="33"/>
      <c r="L58" s="34"/>
      <c r="M58" s="33"/>
      <c r="N58" s="34"/>
      <c r="O58" s="33"/>
      <c r="P58" s="34"/>
      <c r="Q58" s="32"/>
      <c r="R58" s="32"/>
      <c r="S58" s="32"/>
      <c r="T58" s="15"/>
    </row>
  </sheetData>
  <sortState xmlns:xlrd2="http://schemas.microsoft.com/office/spreadsheetml/2017/richdata2" ref="B13:T57">
    <sortCondition ref="B13:B57"/>
  </sortState>
  <mergeCells count="29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  <mergeCell ref="G47:G48"/>
    <mergeCell ref="H47:H48"/>
    <mergeCell ref="I47:I48"/>
    <mergeCell ref="J47:J48"/>
    <mergeCell ref="A47:A48"/>
    <mergeCell ref="B47:B48"/>
    <mergeCell ref="C47:C48"/>
    <mergeCell ref="D47:D48"/>
    <mergeCell ref="F47:F48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2023-01-10T08:57:59Z</cp:lastPrinted>
  <dcterms:created xsi:type="dcterms:W3CDTF">2022-12-27T12:06:54Z</dcterms:created>
  <dcterms:modified xsi:type="dcterms:W3CDTF">2023-11-27T11:40:24Z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